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7.22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<sst xmlns="http://schemas.openxmlformats.org/spreadsheetml/2006/main" count="181" uniqueCount="97">
  <si>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</si>
  <si>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</si>
  <si>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</si>
  <si>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</si>
  <si>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</si>
  <si>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</si>
  <si>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</si>
  <si>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</si>
  <si>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</si>
  <si>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</si>
  <si>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</si>
  <si>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</si>
  <si>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</si>
  <si>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</si>
  <si>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</si>
  <si>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</si>
  <si>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</si>
  <si>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</si>
  <si>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</si>
  <si>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</si>
  <si>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</si>
  <si>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</si>
  <si>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</si>
  <si>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</si>
  <si>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</si>
  <si>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</si>
  <si>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</si>
  <si>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</si>
  <si>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</si>
  <si>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</si>
  <si>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</si>
  <si>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</si>
  <si>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</si>
  <si>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</si>
  <si>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</si>
  <si>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</si>
  <si>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</si>
  <si>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</si>
  <si>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</si>
  <si>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</si>
  <si>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</si>
  <si>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</si>
  <si>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</si>
  <si>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</si>
  <si>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</si>
  <si>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</si>
  <si>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</si>
  <si>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</si>
  <si>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</si>
  <si>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</si>
  <si>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</si>
  <si>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</si>
  <si>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</si>
  <si>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</si>
  <si>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</si>
  <si>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</si>
  <si>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</si>
  <si>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</si>
  <si>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</si>
  <si>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</si>
  <si>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</si>
  <si>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</si>
  <si>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</si>
  <si>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</si>
  <si>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</si>
  <si>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</si>
  <si>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</si>
  <si>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</si>
  <si>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</si>
  <si>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</si>
  <si>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</si>
  <si>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</si>
  <si>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</si>
  <si>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</si>
  <si>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</si>
  <si>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</si>
  <si>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</si>
  <si>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</si>
  <si>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</si>
  <si>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</si>
  <si>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</si>
  <si>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</si>
  <si>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</si>
  <si>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</si>
  <si>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</si>
  <si>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</si>
  <si>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U</t>
  </si>
  <si>
    <t>valori applicabili ai pdr con consumi annu inferiori a 200.000 smc</t>
  </si>
  <si>
    <t>valori applicabili ai pdr con consumi annui superiori a 200.000 smc</t>
  </si>
  <si>
    <t>CE</t>
  </si>
  <si>
    <t>PCS da applicare 2022 €/Gj</t>
  </si>
  <si>
    <t>UG2c parte 1)</t>
  </si>
  <si>
    <t>UG2c parte 2)</t>
  </si>
  <si>
    <t>Ai clienti che ricevono la bolletta in formato elettronico e la pagano con addebito automatico è applicato uno sconto di 12 euro/anno.</t>
  </si>
  <si>
    <t>dal 1 luglio 2022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</si>
  <si>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luglio - 30 settembre 2022</t>
    </r>
  </si>
  <si>
    <t>1 luglio - 30 settembre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</si>
</sst>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5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19" fillId="2" borderId="3" xfId="0" applyNumberFormat="1" applyFont="1" applyFill="1" applyBorder="1" applyAlignment="1">
      <alignment horizontal="right" vertical="center"/>
    </xf>
    <xf numFmtId="168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8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8" fontId="19" fillId="2" borderId="9" xfId="0" applyNumberFormat="1" applyFont="1" applyFill="1" applyBorder="1" applyAlignment="1">
      <alignment horizontal="right" vertical="center"/>
    </xf>
    <xf numFmtId="168" fontId="19" fillId="2" borderId="7" xfId="0" applyNumberFormat="1" applyFont="1" applyFill="1" applyBorder="1" applyAlignment="1" applyProtection="1">
      <alignment horizontal="right" vertical="center"/>
      <protection/>
    </xf>
    <xf numFmtId="168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7" fontId="15" fillId="2" borderId="1" xfId="0" applyNumberFormat="1" applyFont="1" applyFill="1" applyBorder="1" applyAlignment="1">
      <alignment horizontal="right" vertical="center"/>
    </xf>
    <xf numFmtId="168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15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7" fillId="2" borderId="2" xfId="0" applyFont="1" applyFill="1" applyBorder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0" fontId="20" fillId="6" borderId="0" xfId="23" applyFont="1" applyFill="1" applyAlignment="1">
      <alignment horizontal="center" vertical="center" wrapText="1"/>
      <protection/>
    </xf>
    <xf numFmtId="0" fontId="10" fillId="0" borderId="0" xfId="23" applyFont="1" applyAlignment="1">
      <alignment horizontal="center" vertical="center" wrapText="1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166" fontId="19" fillId="2" borderId="1" xfId="0" applyNumberFormat="1" applyFont="1" applyFill="1" applyBorder="1" applyAlignment="1" quotePrefix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 applyProtection="1">
      <alignment horizontal="right" vertical="center"/>
      <protection/>
    </xf>
    <xf numFmtId="168" fontId="19" fillId="2" borderId="8" xfId="0" applyNumberFormat="1" applyFont="1" applyFill="1" applyBorder="1" applyAlignment="1" applyProtection="1">
      <alignment horizontal="right" vertical="center"/>
      <protection/>
    </xf>
    <xf numFmtId="168" fontId="19" fillId="2" borderId="1" xfId="0" applyNumberFormat="1" applyFont="1" applyFill="1" applyBorder="1" applyAlignment="1">
      <alignment horizontal="right" vertical="center"/>
    </xf>
    <xf numFmtId="168" fontId="19" fillId="2" borderId="8" xfId="0" applyNumberFormat="1" applyFont="1" applyFill="1" applyBorder="1" applyAlignment="1">
      <alignment horizontal="right" vertical="center"/>
    </xf>
    <xf numFmtId="166" fontId="19" fillId="2" borderId="2" xfId="0" applyNumberFormat="1" applyFont="1" applyFill="1" applyBorder="1" applyAlignment="1" applyProtection="1">
      <alignment horizontal="center" vertical="center"/>
      <protection/>
    </xf>
    <xf numFmtId="166" fontId="19" fillId="2" borderId="8" xfId="0" applyNumberFormat="1" applyFont="1" applyFill="1" applyBorder="1" applyAlignment="1" applyProtection="1">
      <alignment horizontal="center" vertical="center"/>
      <protection/>
    </xf>
    <xf numFmtId="166" fontId="19" fillId="2" borderId="7" xfId="0" applyNumberFormat="1" applyFont="1" applyFill="1" applyBorder="1" applyAlignment="1" applyProtection="1">
      <alignment horizontal="right" vertical="center"/>
      <protection/>
    </xf>
    <xf numFmtId="166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166" fontId="19" fillId="2" borderId="7" xfId="0" applyNumberFormat="1" applyFont="1" applyFill="1" applyBorder="1" applyAlignment="1" applyProtection="1" quotePrefix="1">
      <alignment horizontal="center" vertical="center"/>
      <protection/>
    </xf>
    <xf numFmtId="166" fontId="19" fillId="2" borderId="5" xfId="0" applyNumberFormat="1" applyFont="1" applyFill="1" applyBorder="1" applyAlignment="1" applyProtection="1" quotePrefix="1">
      <alignment horizontal="center" vertical="center"/>
      <protection/>
    </xf>
    <xf numFmtId="170" fontId="16" fillId="2" borderId="6" xfId="24" applyNumberFormat="1" applyFont="1" applyFill="1" applyBorder="1" applyAlignment="1">
      <alignment horizontal="center" vertical="center" wrapText="1"/>
    </xf>
    <xf numFmtId="170" fontId="16" fillId="2" borderId="9" xfId="24" applyNumberFormat="1" applyFont="1" applyFill="1" applyBorder="1" applyAlignment="1">
      <alignment horizontal="center" vertical="center" wrapText="1"/>
    </xf>
    <xf numFmtId="170" fontId="16" fillId="2" borderId="7" xfId="24" applyNumberFormat="1" applyFont="1" applyFill="1" applyBorder="1" applyAlignment="1">
      <alignment horizontal="center" vertical="center" wrapText="1"/>
    </xf>
    <xf numFmtId="170" fontId="16" fillId="2" borderId="10" xfId="24" applyNumberFormat="1" applyFont="1" applyFill="1" applyBorder="1" applyAlignment="1">
      <alignment horizontal="center" vertical="center" wrapText="1"/>
    </xf>
    <xf numFmtId="170" fontId="16" fillId="2" borderId="5" xfId="24" applyNumberFormat="1" applyFont="1" applyFill="1" applyBorder="1" applyAlignment="1">
      <alignment horizontal="center" vertical="center" wrapText="1"/>
    </xf>
    <xf numFmtId="170" fontId="16" fillId="2" borderId="15" xfId="24" applyNumberFormat="1" applyFont="1" applyFill="1" applyBorder="1" applyAlignment="1">
      <alignment horizontal="center" vertical="center" wrapText="1"/>
    </xf>
    <xf numFmtId="170" fontId="16" fillId="2" borderId="3" xfId="24" applyNumberFormat="1" applyFont="1" applyFill="1" applyBorder="1" applyAlignment="1">
      <alignment horizontal="center" vertical="center" wrapText="1"/>
    </xf>
    <xf numFmtId="170" fontId="16" fillId="2" borderId="0" xfId="24" applyNumberFormat="1" applyFont="1" applyFill="1" applyBorder="1" applyAlignment="1">
      <alignment horizontal="center" vertical="center" wrapText="1"/>
    </xf>
    <xf numFmtId="170" fontId="16" fillId="2" borderId="11" xfId="24" applyNumberFormat="1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 applyProtection="1" quotePrefix="1">
      <alignment horizontal="center" vertical="center"/>
      <protection/>
    </xf>
    <xf numFmtId="166" fontId="19" fillId="2" borderId="8" xfId="0" applyNumberFormat="1" applyFont="1" applyFill="1" applyBorder="1" applyAlignment="1" applyProtection="1" quotePrefix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  <cellStyle name="Migliai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96"/>
  <sheetViews>
    <sheetView tabSelected="1" workbookViewId="0" topLeftCell="A10">
      <selection activeCell="E31" sqref="E31:E33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3" width="10.00390625" style="1" bestFit="1" customWidth="1"/>
    <col min="4" max="5" width="8.7109375" style="1" customWidth="1"/>
    <col min="6" max="7" width="8.7109375" style="1" customWidth="1" outlineLevel="1"/>
    <col min="8" max="8" width="15.7109375" style="1" customWidth="1"/>
    <col min="9" max="16" width="8.7109375" style="1" customWidth="1" outlineLevel="1"/>
    <col min="17" max="17" width="15.7109375" style="1" customWidth="1"/>
    <col min="18" max="21" width="8.7109375" style="1" customWidth="1" outlineLevel="1"/>
    <col min="22" max="22" width="15.7109375" style="1" customWidth="1"/>
    <col min="23" max="23" width="9.421875" style="8" bestFit="1" customWidth="1"/>
    <col min="24" max="24" width="9.140625" style="22" hidden="1" customWidth="1"/>
    <col min="25" max="34" width="9.140625" style="1" hidden="1" customWidth="1"/>
    <col min="35" max="36" width="9.140625" style="29" customWidth="1"/>
    <col min="37" max="42" width="9.140625" style="27" customWidth="1"/>
    <col min="43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43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41" ht="15" customHeight="1">
      <c r="B5" s="86" t="s">
        <v>94</v>
      </c>
      <c r="C5" s="11"/>
      <c r="D5" s="11"/>
      <c r="E5" s="11"/>
      <c r="F5" s="11"/>
      <c r="G5" s="11"/>
      <c r="Q5" s="87" t="s">
        <v>86</v>
      </c>
      <c r="AO5" s="89"/>
    </row>
    <row r="6" spans="2:42" s="48" customFormat="1" ht="15" customHeight="1">
      <c r="B6" s="60"/>
      <c r="C6" s="61"/>
      <c r="D6" s="61"/>
      <c r="E6" s="61"/>
      <c r="F6" s="61"/>
      <c r="G6" s="61"/>
      <c r="W6" s="17"/>
      <c r="X6" s="49"/>
      <c r="AI6" s="47"/>
      <c r="AJ6" s="47"/>
      <c r="AK6" s="50"/>
      <c r="AL6" s="50"/>
      <c r="AM6" s="50"/>
      <c r="AN6" s="50"/>
      <c r="AO6" s="50"/>
      <c r="AP6" s="50"/>
    </row>
    <row r="7" spans="2:42" s="48" customFormat="1" ht="15" customHeight="1">
      <c r="B7" s="147" t="s">
        <v>20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7"/>
      <c r="X7" s="49"/>
      <c r="AI7" s="47"/>
      <c r="AJ7" s="47"/>
      <c r="AK7" s="50"/>
      <c r="AL7" s="50"/>
      <c r="AM7" s="50"/>
      <c r="AN7" s="50"/>
      <c r="AO7" s="50"/>
      <c r="AP7" s="50"/>
    </row>
    <row r="8" spans="2:42" ht="12.75" customHeight="1">
      <c r="B8" s="69" t="s">
        <v>32</v>
      </c>
      <c r="C8" s="62"/>
      <c r="D8" s="62"/>
      <c r="E8" s="62"/>
      <c r="F8" s="62"/>
      <c r="G8" s="62"/>
      <c r="H8" s="63"/>
      <c r="I8" s="63"/>
      <c r="J8" s="63"/>
      <c r="K8" s="63"/>
      <c r="L8" s="63"/>
      <c r="M8" s="63"/>
      <c r="N8" s="63"/>
      <c r="O8" s="63"/>
      <c r="P8" s="63"/>
      <c r="Q8" s="17"/>
      <c r="R8" s="63"/>
      <c r="S8" s="63"/>
      <c r="T8" s="63"/>
      <c r="U8" s="63"/>
      <c r="V8" s="63"/>
      <c r="AI8" s="8"/>
      <c r="AJ8" s="8"/>
      <c r="AK8" s="1"/>
      <c r="AL8" s="1"/>
      <c r="AM8" s="1"/>
      <c r="AN8" s="1"/>
      <c r="AO8" s="1"/>
      <c r="AP8" s="1"/>
    </row>
    <row r="9" spans="2:42" ht="12.75" customHeight="1">
      <c r="B9" s="70" t="s">
        <v>33</v>
      </c>
      <c r="C9" s="46"/>
      <c r="D9" s="46"/>
      <c r="E9" s="46"/>
      <c r="F9" s="46"/>
      <c r="G9" s="46"/>
      <c r="H9" s="65"/>
      <c r="I9" s="65"/>
      <c r="J9" s="65"/>
      <c r="K9" s="65"/>
      <c r="L9" s="65"/>
      <c r="M9" s="65"/>
      <c r="N9" s="65"/>
      <c r="O9" s="65"/>
      <c r="P9" s="65"/>
      <c r="Q9" s="17"/>
      <c r="R9" s="65"/>
      <c r="S9" s="65"/>
      <c r="T9" s="65"/>
      <c r="U9" s="65"/>
      <c r="V9" s="65"/>
      <c r="AI9" s="8"/>
      <c r="AJ9" s="8"/>
      <c r="AK9" s="1"/>
      <c r="AL9" s="1"/>
      <c r="AM9" s="1"/>
      <c r="AN9" s="1"/>
      <c r="AO9" s="1"/>
      <c r="AP9" s="1"/>
    </row>
    <row r="10" spans="2:42" ht="12.75" customHeight="1">
      <c r="B10" s="71" t="s">
        <v>36</v>
      </c>
      <c r="C10" s="66"/>
      <c r="D10" s="66"/>
      <c r="E10" s="66"/>
      <c r="F10" s="66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67"/>
      <c r="S10" s="67"/>
      <c r="T10" s="67"/>
      <c r="U10" s="67"/>
      <c r="V10" s="67"/>
      <c r="AI10" s="8"/>
      <c r="AJ10" s="8"/>
      <c r="AK10" s="1"/>
      <c r="AL10" s="1"/>
      <c r="AM10" s="1"/>
      <c r="AN10" s="1"/>
      <c r="AO10" s="1"/>
      <c r="AP10" s="1"/>
    </row>
    <row r="11" spans="2:42" ht="12.75" customHeight="1">
      <c r="B11" s="64"/>
      <c r="C11" s="46"/>
      <c r="D11" s="46"/>
      <c r="E11" s="46"/>
      <c r="F11" s="46"/>
      <c r="G11" s="46"/>
      <c r="H11" s="65"/>
      <c r="I11" s="65"/>
      <c r="J11" s="65"/>
      <c r="K11" s="65"/>
      <c r="L11" s="65"/>
      <c r="M11" s="65"/>
      <c r="N11" s="65"/>
      <c r="O11" s="65"/>
      <c r="P11" s="65"/>
      <c r="Q11" s="17"/>
      <c r="R11" s="65"/>
      <c r="S11" s="65"/>
      <c r="T11" s="65"/>
      <c r="U11" s="65"/>
      <c r="V11" s="65"/>
      <c r="AI11" s="8"/>
      <c r="AJ11" s="8"/>
      <c r="AK11" s="1"/>
      <c r="AL11" s="1"/>
      <c r="AM11" s="1"/>
      <c r="AN11" s="1"/>
      <c r="AO11" s="1"/>
      <c r="AP11" s="1"/>
    </row>
    <row r="12" ht="12.75" customHeight="1"/>
    <row r="13" spans="2:42" s="12" customFormat="1" ht="15" customHeight="1">
      <c r="B13" s="85" t="s">
        <v>40</v>
      </c>
      <c r="C13" s="16"/>
      <c r="D13" s="16"/>
      <c r="E13" s="16"/>
      <c r="F13" s="16"/>
      <c r="G13" s="16"/>
      <c r="Q13" s="13"/>
      <c r="W13" s="59"/>
      <c r="X13" s="23"/>
      <c r="AI13" s="30"/>
      <c r="AJ13" s="30"/>
      <c r="AK13" s="28"/>
      <c r="AL13" s="28"/>
      <c r="AM13" s="28"/>
      <c r="AN13" s="28"/>
      <c r="AO13" s="28"/>
      <c r="AP13" s="28"/>
    </row>
    <row r="14" spans="2:42" s="12" customFormat="1" ht="15" customHeight="1">
      <c r="B14" s="31">
        <v>0.03852</v>
      </c>
      <c r="C14" s="16"/>
      <c r="D14" s="16"/>
      <c r="E14" s="16"/>
      <c r="F14" s="16"/>
      <c r="G14" s="16"/>
      <c r="Q14" s="13"/>
      <c r="W14" s="59"/>
      <c r="X14" s="23"/>
      <c r="AI14" s="30"/>
      <c r="AJ14" s="30"/>
      <c r="AK14" s="28"/>
      <c r="AL14" s="28"/>
      <c r="AM14" s="28"/>
      <c r="AN14" s="28"/>
      <c r="AO14" s="28"/>
      <c r="AP14" s="28"/>
    </row>
    <row r="15" spans="2:42" s="12" customFormat="1" ht="15" customHeight="1">
      <c r="B15" s="107" t="s">
        <v>95</v>
      </c>
      <c r="C15" s="16"/>
      <c r="D15" s="16"/>
      <c r="E15" s="16"/>
      <c r="F15" s="16"/>
      <c r="G15" s="16"/>
      <c r="Q15" s="13"/>
      <c r="W15" s="59"/>
      <c r="X15" s="23"/>
      <c r="AI15" s="30"/>
      <c r="AJ15" s="30"/>
      <c r="AK15" s="28"/>
      <c r="AL15" s="28"/>
      <c r="AM15" s="28"/>
      <c r="AN15" s="28"/>
      <c r="AO15" s="28"/>
      <c r="AP15" s="28"/>
    </row>
    <row r="16" spans="3:37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38" t="s">
        <v>87</v>
      </c>
      <c r="T16" s="139"/>
      <c r="U16" s="9"/>
      <c r="V16" s="9"/>
      <c r="AI16" s="138" t="s">
        <v>88</v>
      </c>
      <c r="AJ16" s="144"/>
      <c r="AK16" s="139"/>
    </row>
    <row r="17" spans="2:37" ht="24" customHeight="1">
      <c r="B17" s="84" t="s">
        <v>42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40"/>
      <c r="T17" s="141"/>
      <c r="U17" s="9"/>
      <c r="V17" s="9"/>
      <c r="AI17" s="140"/>
      <c r="AJ17" s="145"/>
      <c r="AK17" s="141"/>
    </row>
    <row r="18" spans="2:37" ht="15" customHeight="1">
      <c r="B18" s="73" t="s">
        <v>37</v>
      </c>
      <c r="C18" s="10"/>
      <c r="D18" s="10"/>
      <c r="E18" s="10"/>
      <c r="F18" s="10"/>
      <c r="G18" s="10"/>
      <c r="H18" s="148" t="s">
        <v>29</v>
      </c>
      <c r="I18" s="9"/>
      <c r="J18" s="9"/>
      <c r="K18" s="9"/>
      <c r="L18" s="9"/>
      <c r="M18" s="9"/>
      <c r="N18" s="9"/>
      <c r="O18" s="9"/>
      <c r="P18" s="9"/>
      <c r="Q18" s="148" t="s">
        <v>41</v>
      </c>
      <c r="R18" s="9"/>
      <c r="S18" s="140"/>
      <c r="T18" s="141"/>
      <c r="U18" s="9"/>
      <c r="V18" s="148" t="s">
        <v>31</v>
      </c>
      <c r="AI18" s="140"/>
      <c r="AJ18" s="145"/>
      <c r="AK18" s="141"/>
    </row>
    <row r="19" spans="2:37" ht="15" customHeight="1">
      <c r="B19" s="78" t="s">
        <v>38</v>
      </c>
      <c r="C19" s="10"/>
      <c r="D19" s="10"/>
      <c r="E19" s="10"/>
      <c r="F19" s="10"/>
      <c r="G19" s="10"/>
      <c r="H19" s="149"/>
      <c r="I19" s="9"/>
      <c r="J19" s="9"/>
      <c r="K19" s="9"/>
      <c r="L19" s="9"/>
      <c r="M19" s="9"/>
      <c r="N19" s="9"/>
      <c r="O19" s="9"/>
      <c r="P19" s="9"/>
      <c r="Q19" s="149"/>
      <c r="R19" s="9"/>
      <c r="S19" s="142"/>
      <c r="T19" s="143"/>
      <c r="U19" s="9"/>
      <c r="V19" s="149"/>
      <c r="AI19" s="142"/>
      <c r="AJ19" s="146"/>
      <c r="AK19" s="143"/>
    </row>
    <row r="20" spans="2:37" ht="25.5">
      <c r="B20" s="72" t="s">
        <v>96</v>
      </c>
      <c r="C20" s="75" t="s">
        <v>13</v>
      </c>
      <c r="D20" s="58" t="s">
        <v>14</v>
      </c>
      <c r="E20" s="58" t="s">
        <v>0</v>
      </c>
      <c r="F20" s="58" t="s">
        <v>15</v>
      </c>
      <c r="G20" s="77" t="s">
        <v>16</v>
      </c>
      <c r="H20" s="150"/>
      <c r="I20" s="79" t="s">
        <v>17</v>
      </c>
      <c r="J20" s="24" t="s">
        <v>18</v>
      </c>
      <c r="K20" s="24" t="s">
        <v>6</v>
      </c>
      <c r="L20" s="24" t="s">
        <v>5</v>
      </c>
      <c r="M20" s="24" t="s">
        <v>1</v>
      </c>
      <c r="N20" s="32" t="s">
        <v>27</v>
      </c>
      <c r="O20" s="76" t="s">
        <v>28</v>
      </c>
      <c r="P20" s="76" t="s">
        <v>89</v>
      </c>
      <c r="Q20" s="150"/>
      <c r="R20" s="79" t="s">
        <v>4</v>
      </c>
      <c r="S20" s="32" t="s">
        <v>46</v>
      </c>
      <c r="T20" s="32" t="s">
        <v>47</v>
      </c>
      <c r="U20" s="74" t="s">
        <v>19</v>
      </c>
      <c r="V20" s="150"/>
      <c r="AI20" s="32" t="s">
        <v>91</v>
      </c>
      <c r="AJ20" s="32" t="s">
        <v>92</v>
      </c>
      <c r="AK20" s="32" t="s">
        <v>47</v>
      </c>
    </row>
    <row r="21" spans="2:42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19"/>
      <c r="Q21" s="20"/>
      <c r="R21" s="18"/>
      <c r="S21" s="19"/>
      <c r="T21" s="97"/>
      <c r="U21" s="25"/>
      <c r="V21" s="25"/>
      <c r="AI21" s="109"/>
      <c r="AJ21" s="109"/>
      <c r="AK21" s="109"/>
      <c r="AL21" s="1"/>
      <c r="AM21" s="1"/>
      <c r="AN21" s="1"/>
      <c r="AO21" s="1"/>
      <c r="AP21" s="1"/>
    </row>
    <row r="22" spans="2:42" ht="12.75">
      <c r="B22" s="5" t="s">
        <v>26</v>
      </c>
      <c r="C22" s="134">
        <f>ROUND(B14*C66,6)</f>
        <v>1.049988</v>
      </c>
      <c r="D22" s="134">
        <f>ROUND(B14*C67,6)</f>
        <v>0.034282</v>
      </c>
      <c r="E22" s="134">
        <f>C68</f>
        <v>0.007946</v>
      </c>
      <c r="F22" s="134">
        <f>C69</f>
        <v>0</v>
      </c>
      <c r="G22" s="134">
        <f>C70</f>
        <v>0</v>
      </c>
      <c r="H22" s="154">
        <f>SUM(C22:G27)</f>
        <v>1.0922159999999999</v>
      </c>
      <c r="I22" s="151" t="s">
        <v>30</v>
      </c>
      <c r="J22" s="56">
        <v>0</v>
      </c>
      <c r="K22" s="153">
        <f>ROUND(B14*D82,6)</f>
        <v>0.104931</v>
      </c>
      <c r="L22" s="132">
        <f>C83</f>
        <v>0.001186</v>
      </c>
      <c r="M22" s="132">
        <f>C84</f>
        <v>0.000339</v>
      </c>
      <c r="N22" s="151" t="s">
        <v>30</v>
      </c>
      <c r="O22" s="136" t="s">
        <v>30</v>
      </c>
      <c r="P22" s="136" t="s">
        <v>30</v>
      </c>
      <c r="Q22" s="21">
        <f>J22+K22+L22+M22</f>
        <v>0.10645600000000001</v>
      </c>
      <c r="R22" s="130">
        <f>C89</f>
        <v>0</v>
      </c>
      <c r="S22" s="108">
        <f>+AI22+AJ22</f>
        <v>-0.34659999999999996</v>
      </c>
      <c r="T22" s="95">
        <v>0.00222</v>
      </c>
      <c r="U22" s="153">
        <f>+C96</f>
        <v>0</v>
      </c>
      <c r="V22" s="21">
        <f>+R22+S22+U22+T22</f>
        <v>-0.34437999999999996</v>
      </c>
      <c r="AI22" s="110">
        <v>0</v>
      </c>
      <c r="AJ22" s="110">
        <v>-0.34659999999999996</v>
      </c>
      <c r="AK22" s="110">
        <v>0.004699999999999999</v>
      </c>
      <c r="AL22" s="1"/>
      <c r="AM22" s="1"/>
      <c r="AN22" s="1"/>
      <c r="AO22" s="1"/>
      <c r="AP22" s="1"/>
    </row>
    <row r="23" spans="2:42" ht="12.75">
      <c r="B23" s="5" t="s">
        <v>7</v>
      </c>
      <c r="C23" s="134"/>
      <c r="D23" s="134"/>
      <c r="E23" s="134"/>
      <c r="F23" s="134"/>
      <c r="G23" s="134"/>
      <c r="H23" s="154"/>
      <c r="I23" s="151"/>
      <c r="J23" s="56">
        <f>D75</f>
        <v>0.058571</v>
      </c>
      <c r="K23" s="153"/>
      <c r="L23" s="132"/>
      <c r="M23" s="132"/>
      <c r="N23" s="151"/>
      <c r="O23" s="136"/>
      <c r="P23" s="136"/>
      <c r="Q23" s="21">
        <f>J23+K22+L22+M22</f>
        <v>0.16502699999999998</v>
      </c>
      <c r="R23" s="130"/>
      <c r="S23" s="114">
        <f aca="true" t="shared" si="0" ref="S23:S27">+AI23+AJ23</f>
        <v>-0.30039999999999994</v>
      </c>
      <c r="T23" s="95">
        <v>0.00222</v>
      </c>
      <c r="U23" s="153"/>
      <c r="V23" s="21">
        <f>+R22+S23+U22+T23</f>
        <v>-0.29817999999999995</v>
      </c>
      <c r="AI23" s="110">
        <v>0.0462</v>
      </c>
      <c r="AJ23" s="110">
        <v>-0.34659999999999996</v>
      </c>
      <c r="AK23" s="110">
        <v>0.004699999999999999</v>
      </c>
      <c r="AL23" s="1"/>
      <c r="AM23" s="1"/>
      <c r="AN23" s="1"/>
      <c r="AO23" s="1"/>
      <c r="AP23" s="1"/>
    </row>
    <row r="24" spans="2:42" ht="12.75">
      <c r="B24" s="5" t="s">
        <v>8</v>
      </c>
      <c r="C24" s="134"/>
      <c r="D24" s="134"/>
      <c r="E24" s="134"/>
      <c r="F24" s="134"/>
      <c r="G24" s="134"/>
      <c r="H24" s="154"/>
      <c r="I24" s="151"/>
      <c r="J24" s="56">
        <f>D76</f>
        <v>0.053608</v>
      </c>
      <c r="K24" s="153"/>
      <c r="L24" s="132"/>
      <c r="M24" s="132"/>
      <c r="N24" s="151"/>
      <c r="O24" s="136"/>
      <c r="P24" s="136"/>
      <c r="Q24" s="21">
        <f>J24+K22+L22+M22</f>
        <v>0.16006399999999998</v>
      </c>
      <c r="R24" s="130"/>
      <c r="S24" s="114">
        <f t="shared" si="0"/>
        <v>-0.3193</v>
      </c>
      <c r="T24" s="95">
        <v>0.00222</v>
      </c>
      <c r="U24" s="153"/>
      <c r="V24" s="21">
        <f>+R22+S24+U22+T24</f>
        <v>-0.31708</v>
      </c>
      <c r="AI24" s="110">
        <v>0.0273</v>
      </c>
      <c r="AJ24" s="110">
        <v>-0.34659999999999996</v>
      </c>
      <c r="AK24" s="110">
        <v>0.004699999999999999</v>
      </c>
      <c r="AL24" s="1"/>
      <c r="AM24" s="1"/>
      <c r="AN24" s="1"/>
      <c r="AO24" s="1"/>
      <c r="AP24" s="1"/>
    </row>
    <row r="25" spans="2:42" ht="12.75">
      <c r="B25" s="5" t="s">
        <v>9</v>
      </c>
      <c r="C25" s="134"/>
      <c r="D25" s="134"/>
      <c r="E25" s="134"/>
      <c r="F25" s="134"/>
      <c r="G25" s="134"/>
      <c r="H25" s="154"/>
      <c r="I25" s="151"/>
      <c r="J25" s="56">
        <f>D77</f>
        <v>0.053834</v>
      </c>
      <c r="K25" s="153"/>
      <c r="L25" s="132"/>
      <c r="M25" s="132"/>
      <c r="N25" s="151"/>
      <c r="O25" s="136"/>
      <c r="P25" s="136"/>
      <c r="Q25" s="21">
        <f>J25+K22+L22+M22</f>
        <v>0.16029</v>
      </c>
      <c r="R25" s="130"/>
      <c r="S25" s="114">
        <f t="shared" si="0"/>
        <v>-0.32449999999999996</v>
      </c>
      <c r="T25" s="95">
        <v>0.00222</v>
      </c>
      <c r="U25" s="153"/>
      <c r="V25" s="21">
        <f>+R22+S25+U22+T25</f>
        <v>-0.32227999999999996</v>
      </c>
      <c r="AI25" s="110">
        <v>0.022099999999999998</v>
      </c>
      <c r="AJ25" s="110">
        <v>-0.34659999999999996</v>
      </c>
      <c r="AK25" s="110">
        <v>0.004699999999999999</v>
      </c>
      <c r="AL25" s="1"/>
      <c r="AM25" s="1"/>
      <c r="AN25" s="1"/>
      <c r="AO25" s="1"/>
      <c r="AP25" s="1"/>
    </row>
    <row r="26" spans="2:42" ht="12.75">
      <c r="B26" s="5" t="s">
        <v>10</v>
      </c>
      <c r="C26" s="134"/>
      <c r="D26" s="134"/>
      <c r="E26" s="134"/>
      <c r="F26" s="134"/>
      <c r="G26" s="134"/>
      <c r="H26" s="154"/>
      <c r="I26" s="151"/>
      <c r="J26" s="56">
        <f>D78</f>
        <v>0.040225</v>
      </c>
      <c r="K26" s="153"/>
      <c r="L26" s="132"/>
      <c r="M26" s="132"/>
      <c r="N26" s="151"/>
      <c r="O26" s="136"/>
      <c r="P26" s="136"/>
      <c r="Q26" s="21">
        <f>J26+K22+L22+M22</f>
        <v>0.146681</v>
      </c>
      <c r="R26" s="130"/>
      <c r="S26" s="114">
        <f t="shared" si="0"/>
        <v>0.0158</v>
      </c>
      <c r="T26" s="95">
        <v>0.00222</v>
      </c>
      <c r="U26" s="153"/>
      <c r="V26" s="21">
        <f>+R22+S26+U22+T26</f>
        <v>0.01802</v>
      </c>
      <c r="AI26" s="110">
        <v>0.0158</v>
      </c>
      <c r="AJ26" s="110">
        <v>0</v>
      </c>
      <c r="AK26" s="110">
        <v>0.004699999999999999</v>
      </c>
      <c r="AL26" s="1"/>
      <c r="AM26" s="1"/>
      <c r="AN26" s="1"/>
      <c r="AO26" s="1"/>
      <c r="AP26" s="1"/>
    </row>
    <row r="27" spans="2:42" ht="12.75">
      <c r="B27" s="5" t="s">
        <v>11</v>
      </c>
      <c r="C27" s="134"/>
      <c r="D27" s="134"/>
      <c r="E27" s="134"/>
      <c r="F27" s="134"/>
      <c r="G27" s="134"/>
      <c r="H27" s="154"/>
      <c r="I27" s="151"/>
      <c r="J27" s="56">
        <f>D79</f>
        <v>0.020376</v>
      </c>
      <c r="K27" s="153"/>
      <c r="L27" s="133"/>
      <c r="M27" s="133"/>
      <c r="N27" s="151"/>
      <c r="O27" s="136"/>
      <c r="P27" s="136"/>
      <c r="Q27" s="21">
        <f>J27+K22+L22+M22</f>
        <v>0.126832</v>
      </c>
      <c r="R27" s="131"/>
      <c r="S27" s="115">
        <f t="shared" si="0"/>
        <v>0.0066</v>
      </c>
      <c r="T27" s="96">
        <v>0.00222</v>
      </c>
      <c r="U27" s="153"/>
      <c r="V27" s="21">
        <f>+R22+S27+U22+T27</f>
        <v>0.00882</v>
      </c>
      <c r="AI27" s="111">
        <v>0.0066</v>
      </c>
      <c r="AJ27" s="111">
        <v>0</v>
      </c>
      <c r="AK27" s="111">
        <v>0.004699999999999999</v>
      </c>
      <c r="AL27" s="1"/>
      <c r="AM27" s="1"/>
      <c r="AN27" s="1"/>
      <c r="AO27" s="1"/>
      <c r="AP27" s="1"/>
    </row>
    <row r="28" spans="2:42" ht="12.75">
      <c r="B28" s="43" t="s">
        <v>44</v>
      </c>
      <c r="C28" s="134"/>
      <c r="D28" s="134"/>
      <c r="E28" s="134"/>
      <c r="F28" s="134"/>
      <c r="G28" s="134"/>
      <c r="H28" s="154"/>
      <c r="I28" s="151"/>
      <c r="J28" s="56">
        <f aca="true" t="shared" si="1" ref="J28:J29">D80</f>
        <v>0.01</v>
      </c>
      <c r="K28" s="153"/>
      <c r="L28" s="128">
        <f>+D83</f>
        <v>0.0006</v>
      </c>
      <c r="M28" s="128">
        <f>+D84</f>
        <v>0.000171</v>
      </c>
      <c r="N28" s="151"/>
      <c r="O28" s="136"/>
      <c r="P28" s="136"/>
      <c r="Q28" s="21">
        <f>J28+$K$22+$L$28+$M$28</f>
        <v>0.115702</v>
      </c>
      <c r="R28" s="128">
        <f>+D89</f>
        <v>0</v>
      </c>
      <c r="S28" s="88">
        <v>0</v>
      </c>
      <c r="T28" s="95">
        <v>0</v>
      </c>
      <c r="U28" s="153"/>
      <c r="V28" s="21">
        <f>+R28+S28+U22+T28</f>
        <v>0</v>
      </c>
      <c r="AI28" s="110">
        <v>0</v>
      </c>
      <c r="AJ28" s="110">
        <v>0</v>
      </c>
      <c r="AK28" s="110">
        <v>0</v>
      </c>
      <c r="AL28" s="1"/>
      <c r="AM28" s="1"/>
      <c r="AN28" s="1"/>
      <c r="AO28" s="1"/>
      <c r="AP28" s="1"/>
    </row>
    <row r="29" spans="2:42" ht="12.75">
      <c r="B29" s="43" t="s">
        <v>45</v>
      </c>
      <c r="C29" s="135"/>
      <c r="D29" s="135"/>
      <c r="E29" s="135"/>
      <c r="F29" s="135"/>
      <c r="G29" s="135"/>
      <c r="H29" s="155"/>
      <c r="I29" s="152"/>
      <c r="J29" s="56">
        <f t="shared" si="1"/>
        <v>0.002782</v>
      </c>
      <c r="K29" s="129"/>
      <c r="L29" s="129"/>
      <c r="M29" s="129"/>
      <c r="N29" s="152"/>
      <c r="O29" s="137"/>
      <c r="P29" s="137"/>
      <c r="Q29" s="21">
        <f>J29+$K$22+$L$28+$M$28</f>
        <v>0.10848400000000001</v>
      </c>
      <c r="R29" s="129"/>
      <c r="S29" s="88">
        <v>0</v>
      </c>
      <c r="T29" s="95">
        <v>0</v>
      </c>
      <c r="U29" s="129"/>
      <c r="V29" s="21">
        <f>+R28+S29+U22+T29</f>
        <v>0</v>
      </c>
      <c r="AI29" s="111">
        <v>0</v>
      </c>
      <c r="AJ29" s="111">
        <v>0</v>
      </c>
      <c r="AK29" s="111">
        <v>0</v>
      </c>
      <c r="AL29" s="1"/>
      <c r="AM29" s="1"/>
      <c r="AN29" s="1"/>
      <c r="AO29" s="1"/>
      <c r="AP29" s="1"/>
    </row>
    <row r="30" spans="2:22" ht="12.75">
      <c r="B30" s="42" t="s">
        <v>34</v>
      </c>
      <c r="C30" s="35"/>
      <c r="D30" s="53"/>
      <c r="E30" s="35"/>
      <c r="F30" s="35"/>
      <c r="G30" s="39"/>
      <c r="H30" s="36"/>
      <c r="I30" s="51"/>
      <c r="J30" s="37"/>
      <c r="K30" s="40"/>
      <c r="L30" s="37"/>
      <c r="M30" s="37"/>
      <c r="N30" s="37"/>
      <c r="O30" s="37"/>
      <c r="P30" s="37"/>
      <c r="Q30" s="36"/>
      <c r="R30" s="37"/>
      <c r="S30" s="37"/>
      <c r="T30" s="40"/>
      <c r="U30" s="26"/>
      <c r="V30" s="26"/>
    </row>
    <row r="31" spans="2:42" s="8" customFormat="1" ht="12.75">
      <c r="B31" s="43" t="s">
        <v>24</v>
      </c>
      <c r="C31" s="121" t="s">
        <v>30</v>
      </c>
      <c r="D31" s="121" t="s">
        <v>30</v>
      </c>
      <c r="E31" s="126">
        <f>D68</f>
        <v>67.32</v>
      </c>
      <c r="F31" s="121" t="s">
        <v>30</v>
      </c>
      <c r="G31" s="121" t="s">
        <v>30</v>
      </c>
      <c r="H31" s="116">
        <f>SUM(C31:G33)</f>
        <v>67.32</v>
      </c>
      <c r="I31" s="54">
        <f>D72</f>
        <v>56.44</v>
      </c>
      <c r="J31" s="121" t="s">
        <v>30</v>
      </c>
      <c r="K31" s="121" t="s">
        <v>30</v>
      </c>
      <c r="L31" s="121" t="s">
        <v>30</v>
      </c>
      <c r="M31" s="121" t="s">
        <v>30</v>
      </c>
      <c r="N31" s="124">
        <f>D85</f>
        <v>0</v>
      </c>
      <c r="O31" s="124">
        <f>D86</f>
        <v>0</v>
      </c>
      <c r="P31" s="124">
        <f>E86</f>
        <v>0</v>
      </c>
      <c r="Q31" s="44">
        <f>I31+N31+O31</f>
        <v>56.44</v>
      </c>
      <c r="R31" s="121" t="s">
        <v>30</v>
      </c>
      <c r="S31" s="124">
        <f>D90</f>
        <v>-26.13</v>
      </c>
      <c r="T31" s="98"/>
      <c r="U31" s="121" t="s">
        <v>30</v>
      </c>
      <c r="V31" s="116">
        <f>S31</f>
        <v>-26.13</v>
      </c>
      <c r="X31" s="38"/>
      <c r="AI31" s="29"/>
      <c r="AJ31" s="29"/>
      <c r="AK31" s="29"/>
      <c r="AL31" s="29"/>
      <c r="AM31" s="29"/>
      <c r="AN31" s="29"/>
      <c r="AO31" s="29"/>
      <c r="AP31" s="29"/>
    </row>
    <row r="32" spans="2:22" ht="12.75">
      <c r="B32" s="43" t="s">
        <v>22</v>
      </c>
      <c r="C32" s="122"/>
      <c r="D32" s="122"/>
      <c r="E32" s="126"/>
      <c r="F32" s="122"/>
      <c r="G32" s="122"/>
      <c r="H32" s="116"/>
      <c r="I32" s="54">
        <f>D73</f>
        <v>399.66999999999996</v>
      </c>
      <c r="J32" s="122"/>
      <c r="K32" s="122"/>
      <c r="L32" s="122"/>
      <c r="M32" s="122"/>
      <c r="N32" s="124"/>
      <c r="O32" s="124"/>
      <c r="P32" s="124"/>
      <c r="Q32" s="44">
        <f>I32+N31+O31</f>
        <v>399.66999999999996</v>
      </c>
      <c r="R32" s="122"/>
      <c r="S32" s="124"/>
      <c r="T32" s="98"/>
      <c r="U32" s="122"/>
      <c r="V32" s="116"/>
    </row>
    <row r="33" spans="2:22" ht="12.75">
      <c r="B33" s="41" t="s">
        <v>23</v>
      </c>
      <c r="C33" s="123"/>
      <c r="D33" s="123"/>
      <c r="E33" s="127"/>
      <c r="F33" s="123"/>
      <c r="G33" s="123"/>
      <c r="H33" s="117"/>
      <c r="I33" s="55">
        <f>D74</f>
        <v>860.9200000000001</v>
      </c>
      <c r="J33" s="123"/>
      <c r="K33" s="123"/>
      <c r="L33" s="123"/>
      <c r="M33" s="123"/>
      <c r="N33" s="125"/>
      <c r="O33" s="125"/>
      <c r="P33" s="125"/>
      <c r="Q33" s="45">
        <f>I33+N31+O31</f>
        <v>860.9200000000001</v>
      </c>
      <c r="R33" s="123"/>
      <c r="S33" s="125"/>
      <c r="T33" s="99"/>
      <c r="U33" s="123"/>
      <c r="V33" s="117"/>
    </row>
    <row r="34" spans="2:42" s="8" customFormat="1" ht="25.5" customHeight="1">
      <c r="B34" s="80" t="s">
        <v>39</v>
      </c>
      <c r="C34" s="118" t="s">
        <v>93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0"/>
      <c r="W34" s="83"/>
      <c r="X34" s="81"/>
      <c r="Y34" s="81"/>
      <c r="Z34" s="81"/>
      <c r="AA34" s="82"/>
      <c r="AI34" s="29"/>
      <c r="AJ34" s="29"/>
      <c r="AK34" s="29"/>
      <c r="AL34" s="29"/>
      <c r="AM34" s="29"/>
      <c r="AN34" s="29"/>
      <c r="AO34" s="29"/>
      <c r="AP34" s="29"/>
    </row>
    <row r="35" spans="2:22" ht="12.75">
      <c r="B35" s="52" t="s">
        <v>25</v>
      </c>
      <c r="C35" s="33"/>
      <c r="D35" s="33"/>
      <c r="E35" s="33"/>
      <c r="F35" s="33"/>
      <c r="G35" s="33"/>
      <c r="H35" s="34"/>
      <c r="I35" s="57"/>
      <c r="J35" s="57"/>
      <c r="K35" s="57"/>
      <c r="L35" s="57"/>
      <c r="M35" s="57"/>
      <c r="N35" s="57"/>
      <c r="O35" s="57"/>
      <c r="P35" s="57"/>
      <c r="Q35" s="34"/>
      <c r="R35" s="57"/>
      <c r="S35" s="57"/>
      <c r="T35" s="57"/>
      <c r="U35" s="8"/>
      <c r="V35" s="8"/>
    </row>
    <row r="36" spans="8:22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8:22" ht="12.75">
      <c r="H37" s="2"/>
      <c r="I37" s="2"/>
      <c r="J37" s="2"/>
      <c r="K37" s="2"/>
      <c r="L37" s="2"/>
      <c r="M37" s="2"/>
      <c r="N37" s="2"/>
      <c r="O37" s="2"/>
      <c r="P37" s="2"/>
      <c r="Q37" s="3"/>
      <c r="R37" s="2"/>
      <c r="S37" s="2"/>
      <c r="T37" s="2"/>
      <c r="U37" s="2"/>
      <c r="V37" s="2"/>
    </row>
    <row r="38" spans="8:22" ht="12.75"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</row>
    <row r="39" spans="8:22" ht="12.75"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</row>
    <row r="40" spans="8:42" ht="12.75">
      <c r="H40" s="6"/>
      <c r="I40" s="6"/>
      <c r="J40" s="6"/>
      <c r="K40" s="6"/>
      <c r="L40" s="6"/>
      <c r="M40" s="6"/>
      <c r="N40" s="6"/>
      <c r="O40" s="6"/>
      <c r="P40" s="6"/>
      <c r="Q40" s="7"/>
      <c r="R40" s="6"/>
      <c r="S40" s="6"/>
      <c r="T40" s="6"/>
      <c r="U40" s="6"/>
      <c r="V40" s="6"/>
      <c r="W40" s="1"/>
      <c r="X40" s="1"/>
      <c r="AI40" s="1"/>
      <c r="AJ40" s="1"/>
      <c r="AK40" s="1"/>
      <c r="AL40" s="1"/>
      <c r="AM40" s="1"/>
      <c r="AN40" s="1"/>
      <c r="AO40" s="1"/>
      <c r="AP40" s="1"/>
    </row>
    <row r="41" spans="8:42" ht="12.75">
      <c r="H41" s="6"/>
      <c r="I41" s="6"/>
      <c r="J41" s="6"/>
      <c r="K41" s="6"/>
      <c r="L41" s="6"/>
      <c r="M41" s="6"/>
      <c r="N41" s="6"/>
      <c r="O41" s="6"/>
      <c r="P41" s="6"/>
      <c r="Q41" s="7"/>
      <c r="R41" s="6"/>
      <c r="S41" s="6"/>
      <c r="T41" s="6"/>
      <c r="U41" s="6"/>
      <c r="V41" s="6"/>
      <c r="W41" s="1"/>
      <c r="X41" s="1"/>
      <c r="AI41" s="1"/>
      <c r="AJ41" s="1"/>
      <c r="AK41" s="1"/>
      <c r="AL41" s="1"/>
      <c r="AM41" s="1"/>
      <c r="AN41" s="1"/>
      <c r="AO41" s="1"/>
      <c r="AP41" s="1"/>
    </row>
    <row r="42" spans="8:42" ht="12.75">
      <c r="H42" s="6"/>
      <c r="I42" s="6"/>
      <c r="J42" s="6"/>
      <c r="K42" s="6"/>
      <c r="L42" s="6"/>
      <c r="M42" s="6"/>
      <c r="N42" s="6"/>
      <c r="O42" s="6"/>
      <c r="P42" s="6"/>
      <c r="Q42" s="7"/>
      <c r="R42" s="6"/>
      <c r="S42" s="6"/>
      <c r="T42" s="6"/>
      <c r="U42" s="6"/>
      <c r="V42" s="6"/>
      <c r="W42" s="1"/>
      <c r="X42" s="1"/>
      <c r="AI42" s="1"/>
      <c r="AJ42" s="1"/>
      <c r="AK42" s="1"/>
      <c r="AL42" s="1"/>
      <c r="AM42" s="1"/>
      <c r="AN42" s="1"/>
      <c r="AO42" s="1"/>
      <c r="AP42" s="1"/>
    </row>
    <row r="43" spans="8:42" ht="12.75">
      <c r="H43" s="6"/>
      <c r="I43" s="6"/>
      <c r="J43" s="6"/>
      <c r="K43" s="6"/>
      <c r="L43" s="6"/>
      <c r="M43" s="6"/>
      <c r="N43" s="6"/>
      <c r="O43" s="6"/>
      <c r="P43" s="6"/>
      <c r="Q43" s="7"/>
      <c r="R43" s="6"/>
      <c r="S43" s="6"/>
      <c r="T43" s="6"/>
      <c r="U43" s="6"/>
      <c r="V43" s="6"/>
      <c r="W43" s="1"/>
      <c r="X43" s="1"/>
      <c r="AI43" s="1"/>
      <c r="AJ43" s="1"/>
      <c r="AK43" s="1"/>
      <c r="AL43" s="1"/>
      <c r="AM43" s="1"/>
      <c r="AN43" s="1"/>
      <c r="AO43" s="1"/>
      <c r="AP43" s="1"/>
    </row>
    <row r="44" spans="8:42" ht="12.75">
      <c r="H44" s="2"/>
      <c r="I44" s="2"/>
      <c r="J44" s="2"/>
      <c r="K44" s="2"/>
      <c r="L44" s="2"/>
      <c r="M44" s="2"/>
      <c r="N44" s="2"/>
      <c r="O44" s="2"/>
      <c r="P44" s="2"/>
      <c r="Q44" s="3"/>
      <c r="R44" s="2"/>
      <c r="S44" s="2"/>
      <c r="T44" s="2"/>
      <c r="U44" s="2"/>
      <c r="V44" s="2"/>
      <c r="W44" s="1"/>
      <c r="X44" s="1"/>
      <c r="AI44" s="1"/>
      <c r="AJ44" s="1"/>
      <c r="AK44" s="1"/>
      <c r="AL44" s="1"/>
      <c r="AM44" s="1"/>
      <c r="AN44" s="1"/>
      <c r="AO44" s="1"/>
      <c r="AP44" s="1"/>
    </row>
    <row r="61" spans="2:42" ht="12.75">
      <c r="B61" s="48"/>
      <c r="W61" s="1"/>
      <c r="X61" s="1"/>
      <c r="AI61" s="1"/>
      <c r="AJ61" s="1"/>
      <c r="AK61" s="1"/>
      <c r="AL61" s="1"/>
      <c r="AM61" s="1"/>
      <c r="AN61" s="1"/>
      <c r="AO61" s="1"/>
      <c r="AP61" s="1"/>
    </row>
    <row r="62" spans="2:42" ht="12.75">
      <c r="B62" s="48"/>
      <c r="W62" s="1"/>
      <c r="X62" s="1"/>
      <c r="AI62" s="1"/>
      <c r="AJ62" s="1"/>
      <c r="AK62" s="1"/>
      <c r="AL62" s="1"/>
      <c r="AM62" s="1"/>
      <c r="AN62" s="1"/>
      <c r="AO62" s="1"/>
      <c r="AP62" s="1"/>
    </row>
    <row r="63" spans="2:42" ht="12.75">
      <c r="B63" s="48"/>
      <c r="W63" s="1"/>
      <c r="X63" s="1"/>
      <c r="AI63" s="1"/>
      <c r="AJ63" s="1"/>
      <c r="AK63" s="1"/>
      <c r="AL63" s="1"/>
      <c r="AM63" s="1"/>
      <c r="AN63" s="1"/>
      <c r="AO63" s="1"/>
      <c r="AP63" s="1"/>
    </row>
    <row r="64" spans="2:42" ht="12.75">
      <c r="B64" s="48"/>
      <c r="W64" s="1"/>
      <c r="X64" s="1"/>
      <c r="AI64" s="1"/>
      <c r="AJ64" s="1"/>
      <c r="AK64" s="1"/>
      <c r="AL64" s="1"/>
      <c r="AM64" s="1"/>
      <c r="AN64" s="1"/>
      <c r="AO64" s="1"/>
      <c r="AP64" s="1"/>
    </row>
    <row r="65" spans="2:42" ht="12.75">
      <c r="B65" s="48"/>
      <c r="W65" s="1"/>
      <c r="X65" s="1"/>
      <c r="AI65" s="1"/>
      <c r="AJ65" s="1"/>
      <c r="AK65" s="1"/>
      <c r="AL65" s="1"/>
      <c r="AM65" s="1"/>
      <c r="AN65" s="1"/>
      <c r="AO65" s="1"/>
      <c r="AP65" s="1"/>
    </row>
    <row r="66" spans="2:42" ht="12.75" customHeight="1">
      <c r="B66" s="90" t="s">
        <v>13</v>
      </c>
      <c r="C66" s="91">
        <v>27.258243</v>
      </c>
      <c r="D66" s="27"/>
      <c r="E66" s="27"/>
      <c r="W66" s="1"/>
      <c r="X66" s="1"/>
      <c r="AI66" s="1"/>
      <c r="AJ66" s="1"/>
      <c r="AK66" s="1"/>
      <c r="AL66" s="1"/>
      <c r="AM66" s="1"/>
      <c r="AN66" s="1"/>
      <c r="AO66" s="1"/>
      <c r="AP66" s="1"/>
    </row>
    <row r="67" spans="2:42" ht="12.75" customHeight="1">
      <c r="B67" s="90" t="s">
        <v>14</v>
      </c>
      <c r="C67" s="91">
        <v>0.889971</v>
      </c>
      <c r="D67" s="27"/>
      <c r="E67" s="27"/>
      <c r="W67" s="1"/>
      <c r="X67" s="1"/>
      <c r="AI67" s="1"/>
      <c r="AJ67" s="1"/>
      <c r="AK67" s="1"/>
      <c r="AL67" s="1"/>
      <c r="AM67" s="1"/>
      <c r="AN67" s="1"/>
      <c r="AO67" s="1"/>
      <c r="AP67" s="1"/>
    </row>
    <row r="68" spans="2:42" ht="12.75" customHeight="1">
      <c r="B68" s="92" t="s">
        <v>0</v>
      </c>
      <c r="C68" s="93">
        <v>0.007946</v>
      </c>
      <c r="D68" s="94">
        <v>67.32</v>
      </c>
      <c r="E68" s="94">
        <v>88.41</v>
      </c>
      <c r="W68" s="1"/>
      <c r="X68" s="1"/>
      <c r="AI68" s="1"/>
      <c r="AJ68" s="1"/>
      <c r="AK68" s="1"/>
      <c r="AL68" s="1"/>
      <c r="AM68" s="1"/>
      <c r="AN68" s="1"/>
      <c r="AO68" s="1"/>
      <c r="AP68" s="1"/>
    </row>
    <row r="69" spans="2:42" ht="12.75" customHeight="1">
      <c r="B69" s="92" t="s">
        <v>15</v>
      </c>
      <c r="C69" s="93">
        <v>0</v>
      </c>
      <c r="D69" s="28"/>
      <c r="E69" s="27"/>
      <c r="W69" s="1"/>
      <c r="X69" s="1"/>
      <c r="AI69" s="1"/>
      <c r="AJ69" s="1"/>
      <c r="AK69" s="1"/>
      <c r="AL69" s="1"/>
      <c r="AM69" s="1"/>
      <c r="AN69" s="1"/>
      <c r="AO69" s="1"/>
      <c r="AP69" s="1"/>
    </row>
    <row r="70" spans="2:42" ht="12.75" customHeight="1">
      <c r="B70" s="92" t="s">
        <v>16</v>
      </c>
      <c r="C70" s="93">
        <v>0</v>
      </c>
      <c r="D70" s="28"/>
      <c r="E70" s="27"/>
      <c r="W70" s="1"/>
      <c r="X70" s="1"/>
      <c r="AI70" s="1"/>
      <c r="AJ70" s="1"/>
      <c r="AK70" s="1"/>
      <c r="AL70" s="1"/>
      <c r="AM70" s="1"/>
      <c r="AN70" s="1"/>
      <c r="AO70" s="1"/>
      <c r="AP70" s="1"/>
    </row>
    <row r="71" spans="2:42" ht="12.75" customHeight="1">
      <c r="B71" s="48"/>
      <c r="W71" s="1"/>
      <c r="X71" s="1"/>
      <c r="AI71" s="1"/>
      <c r="AJ71" s="1"/>
      <c r="AK71" s="1"/>
      <c r="AL71" s="1"/>
      <c r="AM71" s="1"/>
      <c r="AN71" s="1"/>
      <c r="AO71" s="1"/>
      <c r="AP71" s="1"/>
    </row>
    <row r="72" spans="2:42" ht="12.75" customHeight="1">
      <c r="B72" s="92" t="s">
        <v>17</v>
      </c>
      <c r="C72" s="94">
        <v>66.32000000000001</v>
      </c>
      <c r="D72" s="94">
        <v>56.44</v>
      </c>
      <c r="E72" s="94">
        <v>61.089999999999996</v>
      </c>
      <c r="F72" s="94">
        <v>56.22</v>
      </c>
      <c r="G72" s="94">
        <v>73.29</v>
      </c>
      <c r="H72" s="94">
        <v>84.19</v>
      </c>
      <c r="W72" s="1"/>
      <c r="X72" s="1"/>
      <c r="AI72" s="1"/>
      <c r="AJ72" s="1"/>
      <c r="AK72" s="1"/>
      <c r="AL72" s="1"/>
      <c r="AM72" s="1"/>
      <c r="AN72" s="1"/>
      <c r="AO72" s="1"/>
      <c r="AP72" s="1"/>
    </row>
    <row r="73" spans="2:42" ht="12.75" customHeight="1">
      <c r="B73" s="92"/>
      <c r="C73" s="94">
        <v>463.27000000000004</v>
      </c>
      <c r="D73" s="94">
        <v>399.66999999999996</v>
      </c>
      <c r="E73" s="94">
        <v>410.41999999999996</v>
      </c>
      <c r="F73" s="94">
        <v>392.16999999999996</v>
      </c>
      <c r="G73" s="94">
        <v>495.05000000000007</v>
      </c>
      <c r="H73" s="94">
        <v>533.1600000000001</v>
      </c>
      <c r="W73" s="1"/>
      <c r="X73" s="1"/>
      <c r="AI73" s="1"/>
      <c r="AJ73" s="1"/>
      <c r="AK73" s="1"/>
      <c r="AL73" s="1"/>
      <c r="AM73" s="1"/>
      <c r="AN73" s="1"/>
      <c r="AO73" s="1"/>
      <c r="AP73" s="1"/>
    </row>
    <row r="74" spans="2:42" ht="12.75" customHeight="1">
      <c r="B74" s="92"/>
      <c r="C74" s="94">
        <v>1020.27</v>
      </c>
      <c r="D74" s="94">
        <v>860.9200000000001</v>
      </c>
      <c r="E74" s="94">
        <v>920.19</v>
      </c>
      <c r="F74" s="94">
        <v>866.1</v>
      </c>
      <c r="G74" s="94">
        <v>1121.81</v>
      </c>
      <c r="H74" s="94">
        <v>1307.6699999999998</v>
      </c>
      <c r="W74" s="1"/>
      <c r="X74" s="1"/>
      <c r="AI74" s="1"/>
      <c r="AJ74" s="1"/>
      <c r="AK74" s="1"/>
      <c r="AL74" s="1"/>
      <c r="AM74" s="1"/>
      <c r="AN74" s="1"/>
      <c r="AO74" s="1"/>
      <c r="AP74" s="1"/>
    </row>
    <row r="75" spans="2:42" ht="12.75" customHeight="1">
      <c r="B75" s="92" t="s">
        <v>18</v>
      </c>
      <c r="C75" s="93">
        <v>0.07822899999999999</v>
      </c>
      <c r="D75" s="93">
        <v>0.058571</v>
      </c>
      <c r="E75" s="93">
        <v>0.08089600000000001</v>
      </c>
      <c r="F75" s="93">
        <v>0.101607</v>
      </c>
      <c r="G75" s="93">
        <v>0.140008</v>
      </c>
      <c r="H75" s="93">
        <v>0.182527</v>
      </c>
      <c r="W75" s="1"/>
      <c r="X75" s="1"/>
      <c r="AI75" s="1"/>
      <c r="AJ75" s="1"/>
      <c r="AK75" s="1"/>
      <c r="AL75" s="1"/>
      <c r="AM75" s="1"/>
      <c r="AN75" s="1"/>
      <c r="AO75" s="1"/>
      <c r="AP75" s="1"/>
    </row>
    <row r="76" spans="2:42" ht="12.75" customHeight="1">
      <c r="B76" s="47"/>
      <c r="C76" s="93">
        <v>0.071601</v>
      </c>
      <c r="D76" s="93">
        <v>0.053608</v>
      </c>
      <c r="E76" s="93">
        <v>0.074042</v>
      </c>
      <c r="F76" s="93">
        <v>0.092998</v>
      </c>
      <c r="G76" s="93">
        <v>0.128146</v>
      </c>
      <c r="H76" s="93">
        <v>0.167062</v>
      </c>
      <c r="W76" s="1"/>
      <c r="X76" s="1"/>
      <c r="AI76" s="1"/>
      <c r="AJ76" s="1"/>
      <c r="AK76" s="1"/>
      <c r="AL76" s="1"/>
      <c r="AM76" s="1"/>
      <c r="AN76" s="1"/>
      <c r="AO76" s="1"/>
      <c r="AP76" s="1"/>
    </row>
    <row r="77" spans="2:42" ht="12.75" customHeight="1">
      <c r="B77" s="47"/>
      <c r="C77" s="93">
        <v>0.071902</v>
      </c>
      <c r="D77" s="93">
        <v>0.053834</v>
      </c>
      <c r="E77" s="93">
        <v>0.07435399999999999</v>
      </c>
      <c r="F77" s="93">
        <v>0.093389</v>
      </c>
      <c r="G77" s="93">
        <v>0.128685</v>
      </c>
      <c r="H77" s="93">
        <v>0.167765</v>
      </c>
      <c r="W77" s="1"/>
      <c r="X77" s="1"/>
      <c r="AI77" s="1"/>
      <c r="AJ77" s="1"/>
      <c r="AK77" s="1"/>
      <c r="AL77" s="1"/>
      <c r="AM77" s="1"/>
      <c r="AN77" s="1"/>
      <c r="AO77" s="1"/>
      <c r="AP77" s="1"/>
    </row>
    <row r="78" spans="2:42" ht="12.75" customHeight="1">
      <c r="B78" s="47"/>
      <c r="C78" s="93">
        <v>0.053726</v>
      </c>
      <c r="D78" s="93">
        <v>0.040225</v>
      </c>
      <c r="E78" s="93">
        <v>0.055557999999999996</v>
      </c>
      <c r="F78" s="93">
        <v>0.06978100000000001</v>
      </c>
      <c r="G78" s="93">
        <v>0.096155</v>
      </c>
      <c r="H78" s="93">
        <v>0.125355</v>
      </c>
      <c r="W78" s="1"/>
      <c r="X78" s="1"/>
      <c r="AI78" s="1"/>
      <c r="AJ78" s="1"/>
      <c r="AK78" s="1"/>
      <c r="AL78" s="1"/>
      <c r="AM78" s="1"/>
      <c r="AN78" s="1"/>
      <c r="AO78" s="1"/>
      <c r="AP78" s="1"/>
    </row>
    <row r="79" spans="2:42" ht="12.75" customHeight="1">
      <c r="B79" s="47"/>
      <c r="C79" s="93">
        <v>0.027214000000000002</v>
      </c>
      <c r="D79" s="93">
        <v>0.020376</v>
      </c>
      <c r="E79" s="93">
        <v>0.028142</v>
      </c>
      <c r="F79" s="93">
        <v>0.035346999999999996</v>
      </c>
      <c r="G79" s="93">
        <v>0.048706</v>
      </c>
      <c r="H79" s="93">
        <v>0.063498</v>
      </c>
      <c r="W79" s="1"/>
      <c r="X79" s="1"/>
      <c r="AI79" s="1"/>
      <c r="AJ79" s="1"/>
      <c r="AK79" s="1"/>
      <c r="AL79" s="1"/>
      <c r="AM79" s="1"/>
      <c r="AN79" s="1"/>
      <c r="AO79" s="1"/>
      <c r="AP79" s="1"/>
    </row>
    <row r="80" spans="2:42" ht="12.75" customHeight="1">
      <c r="B80" s="47"/>
      <c r="C80" s="93">
        <v>0.013356</v>
      </c>
      <c r="D80" s="93">
        <v>0.01</v>
      </c>
      <c r="E80" s="93">
        <v>0.013812</v>
      </c>
      <c r="F80" s="93">
        <v>0.017346999999999998</v>
      </c>
      <c r="G80" s="93">
        <v>0.023904</v>
      </c>
      <c r="H80" s="93">
        <v>0.031163</v>
      </c>
      <c r="W80" s="1"/>
      <c r="X80" s="1"/>
      <c r="AI80" s="1"/>
      <c r="AJ80" s="1"/>
      <c r="AK80" s="1"/>
      <c r="AL80" s="1"/>
      <c r="AM80" s="1"/>
      <c r="AN80" s="1"/>
      <c r="AO80" s="1"/>
      <c r="AP80" s="1"/>
    </row>
    <row r="81" spans="2:42" ht="12.75" customHeight="1">
      <c r="B81" s="47"/>
      <c r="C81" s="93">
        <v>0.0037159999999999997</v>
      </c>
      <c r="D81" s="93">
        <v>0.002782</v>
      </c>
      <c r="E81" s="93">
        <v>0.003842</v>
      </c>
      <c r="F81" s="93">
        <v>0.0048259999999999996</v>
      </c>
      <c r="G81" s="93">
        <v>0.0066500000000000005</v>
      </c>
      <c r="H81" s="93">
        <v>0.008669</v>
      </c>
      <c r="W81" s="1"/>
      <c r="X81" s="1"/>
      <c r="AI81" s="1"/>
      <c r="AJ81" s="1"/>
      <c r="AK81" s="1"/>
      <c r="AL81" s="1"/>
      <c r="AM81" s="1"/>
      <c r="AN81" s="1"/>
      <c r="AO81" s="1"/>
      <c r="AP81" s="1"/>
    </row>
    <row r="82" spans="2:42" ht="12.75" customHeight="1">
      <c r="B82" s="90" t="s">
        <v>6</v>
      </c>
      <c r="C82" s="91">
        <v>2.724062</v>
      </c>
      <c r="D82" s="91">
        <v>2.724062</v>
      </c>
      <c r="E82" s="91">
        <v>2.724062</v>
      </c>
      <c r="F82" s="91">
        <v>2.724062</v>
      </c>
      <c r="G82" s="91">
        <v>2.724062</v>
      </c>
      <c r="H82" s="91">
        <v>2.724062</v>
      </c>
      <c r="I82" s="91">
        <v>2.724062</v>
      </c>
      <c r="W82" s="1"/>
      <c r="X82" s="1"/>
      <c r="AI82" s="1"/>
      <c r="AJ82" s="1"/>
      <c r="AK82" s="1"/>
      <c r="AL82" s="1"/>
      <c r="AM82" s="1"/>
      <c r="AN82" s="1"/>
      <c r="AO82" s="1"/>
      <c r="AP82" s="1"/>
    </row>
    <row r="83" spans="2:42" ht="12.75" customHeight="1">
      <c r="B83" s="92" t="s">
        <v>5</v>
      </c>
      <c r="C83" s="93">
        <v>0.001186</v>
      </c>
      <c r="D83" s="27">
        <v>0.0006</v>
      </c>
      <c r="W83" s="1"/>
      <c r="X83" s="1"/>
      <c r="AI83" s="1"/>
      <c r="AJ83" s="1"/>
      <c r="AK83" s="1"/>
      <c r="AL83" s="1"/>
      <c r="AM83" s="1"/>
      <c r="AN83" s="1"/>
      <c r="AO83" s="1"/>
      <c r="AP83" s="1"/>
    </row>
    <row r="84" spans="2:42" ht="12.75" customHeight="1">
      <c r="B84" s="92" t="s">
        <v>1</v>
      </c>
      <c r="C84" s="93">
        <v>0.000339</v>
      </c>
      <c r="D84" s="93">
        <v>0.000171</v>
      </c>
      <c r="W84" s="1"/>
      <c r="X84" s="1"/>
      <c r="AI84" s="1"/>
      <c r="AJ84" s="1"/>
      <c r="AK84" s="1"/>
      <c r="AL84" s="1"/>
      <c r="AM84" s="1"/>
      <c r="AN84" s="1"/>
      <c r="AO84" s="1"/>
      <c r="AP84" s="1"/>
    </row>
    <row r="85" spans="2:42" ht="12.75" customHeight="1">
      <c r="B85" s="92" t="s">
        <v>27</v>
      </c>
      <c r="C85" s="93">
        <v>-0.01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W85" s="1"/>
      <c r="X85" s="1"/>
      <c r="AI85" s="1"/>
      <c r="AJ85" s="1"/>
      <c r="AK85" s="1"/>
      <c r="AL85" s="1"/>
      <c r="AM85" s="1"/>
      <c r="AN85" s="1"/>
      <c r="AO85" s="1"/>
      <c r="AP85" s="1"/>
    </row>
    <row r="86" spans="2:42" ht="12.75" customHeight="1">
      <c r="B86" s="92" t="s">
        <v>28</v>
      </c>
      <c r="C86" s="93">
        <v>0.07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W86" s="1"/>
      <c r="X86" s="1"/>
      <c r="AI86" s="1"/>
      <c r="AJ86" s="1"/>
      <c r="AK86" s="1"/>
      <c r="AL86" s="1"/>
      <c r="AM86" s="1"/>
      <c r="AN86" s="1"/>
      <c r="AO86" s="1"/>
      <c r="AP86" s="1"/>
    </row>
    <row r="87" spans="2:42" ht="12.75" customHeight="1">
      <c r="B87" s="48"/>
      <c r="W87" s="1"/>
      <c r="X87" s="1"/>
      <c r="AI87" s="1"/>
      <c r="AJ87" s="1"/>
      <c r="AK87" s="1"/>
      <c r="AL87" s="1"/>
      <c r="AM87" s="1"/>
      <c r="AN87" s="1"/>
      <c r="AO87" s="1"/>
      <c r="AP87" s="1"/>
    </row>
    <row r="88" spans="2:42" ht="12.75" customHeight="1">
      <c r="B88" s="92" t="s">
        <v>3</v>
      </c>
      <c r="C88" s="93">
        <v>0</v>
      </c>
      <c r="D88" s="27">
        <v>0</v>
      </c>
      <c r="W88" s="1"/>
      <c r="X88" s="1"/>
      <c r="AI88" s="1"/>
      <c r="AJ88" s="1"/>
      <c r="AK88" s="1"/>
      <c r="AL88" s="1"/>
      <c r="AM88" s="1"/>
      <c r="AN88" s="1"/>
      <c r="AO88" s="1"/>
      <c r="AP88" s="1"/>
    </row>
    <row r="89" spans="2:42" ht="12.75" customHeight="1">
      <c r="B89" s="92" t="s">
        <v>4</v>
      </c>
      <c r="C89" s="93">
        <v>0</v>
      </c>
      <c r="D89" s="93">
        <v>0</v>
      </c>
      <c r="W89" s="1"/>
      <c r="X89" s="1"/>
      <c r="AI89" s="1"/>
      <c r="AJ89" s="1"/>
      <c r="AK89" s="1"/>
      <c r="AL89" s="1"/>
      <c r="AM89" s="1"/>
      <c r="AN89" s="1"/>
      <c r="AO89" s="1"/>
      <c r="AP89" s="1"/>
    </row>
    <row r="90" spans="2:42" ht="12.75" customHeight="1">
      <c r="B90" s="92" t="s">
        <v>2</v>
      </c>
      <c r="C90" s="93">
        <v>-0.34438</v>
      </c>
      <c r="D90" s="94">
        <v>-26.13</v>
      </c>
      <c r="E90" s="93"/>
      <c r="W90" s="1"/>
      <c r="X90" s="1"/>
      <c r="AI90" s="1"/>
      <c r="AJ90" s="1"/>
      <c r="AK90" s="1"/>
      <c r="AL90" s="1"/>
      <c r="AM90" s="1"/>
      <c r="AN90" s="1"/>
      <c r="AO90" s="1"/>
      <c r="AP90" s="1"/>
    </row>
    <row r="91" spans="2:42" ht="12.75" customHeight="1">
      <c r="B91" s="47"/>
      <c r="C91" s="93">
        <v>-0.29818</v>
      </c>
      <c r="D91" s="27"/>
      <c r="E91" s="93"/>
      <c r="W91" s="1"/>
      <c r="X91" s="1"/>
      <c r="AI91" s="1"/>
      <c r="AJ91" s="1"/>
      <c r="AK91" s="1"/>
      <c r="AL91" s="1"/>
      <c r="AM91" s="1"/>
      <c r="AN91" s="1"/>
      <c r="AO91" s="1"/>
      <c r="AP91" s="1"/>
    </row>
    <row r="92" spans="2:42" ht="12.75" customHeight="1">
      <c r="B92" s="47"/>
      <c r="C92" s="93">
        <v>-0.31708000000000003</v>
      </c>
      <c r="D92" s="27"/>
      <c r="E92" s="93"/>
      <c r="W92" s="1"/>
      <c r="X92" s="1"/>
      <c r="AI92" s="1"/>
      <c r="AJ92" s="1"/>
      <c r="AK92" s="1"/>
      <c r="AL92" s="1"/>
      <c r="AM92" s="1"/>
      <c r="AN92" s="1"/>
      <c r="AO92" s="1"/>
      <c r="AP92" s="1"/>
    </row>
    <row r="93" spans="2:42" ht="12.75" customHeight="1">
      <c r="B93" s="47"/>
      <c r="C93" s="93">
        <v>-0.32228</v>
      </c>
      <c r="D93" s="27"/>
      <c r="E93" s="93"/>
      <c r="W93" s="1"/>
      <c r="X93" s="1"/>
      <c r="AI93" s="1"/>
      <c r="AJ93" s="1"/>
      <c r="AK93" s="1"/>
      <c r="AL93" s="1"/>
      <c r="AM93" s="1"/>
      <c r="AN93" s="1"/>
      <c r="AO93" s="1"/>
      <c r="AP93" s="1"/>
    </row>
    <row r="94" spans="2:42" ht="12.75" customHeight="1">
      <c r="B94" s="47"/>
      <c r="C94" s="93">
        <v>0.01802</v>
      </c>
      <c r="D94" s="27"/>
      <c r="E94" s="93"/>
      <c r="W94" s="1"/>
      <c r="X94" s="1"/>
      <c r="AI94" s="1"/>
      <c r="AJ94" s="1"/>
      <c r="AK94" s="1"/>
      <c r="AL94" s="1"/>
      <c r="AM94" s="1"/>
      <c r="AN94" s="1"/>
      <c r="AO94" s="1"/>
      <c r="AP94" s="1"/>
    </row>
    <row r="95" spans="2:42" ht="12.75" customHeight="1">
      <c r="B95" s="47"/>
      <c r="C95" s="93">
        <v>0.00882</v>
      </c>
      <c r="D95" s="27"/>
      <c r="E95" s="93"/>
      <c r="W95" s="1"/>
      <c r="X95" s="1"/>
      <c r="AI95" s="1"/>
      <c r="AJ95" s="1"/>
      <c r="AK95" s="1"/>
      <c r="AL95" s="1"/>
      <c r="AM95" s="1"/>
      <c r="AN95" s="1"/>
      <c r="AO95" s="1"/>
      <c r="AP95" s="1"/>
    </row>
    <row r="96" spans="2:42" ht="12.75">
      <c r="B96" s="92" t="s">
        <v>19</v>
      </c>
      <c r="C96" s="93">
        <v>0</v>
      </c>
      <c r="W96" s="1"/>
      <c r="X96" s="1"/>
      <c r="AI96" s="1"/>
      <c r="AJ96" s="1"/>
      <c r="AK96" s="1"/>
      <c r="AL96" s="1"/>
      <c r="AM96" s="1"/>
      <c r="AN96" s="1"/>
      <c r="AO96" s="1"/>
      <c r="AP96" s="1"/>
    </row>
  </sheetData>
  <mergeCells count="42">
    <mergeCell ref="S16:T19"/>
    <mergeCell ref="AI16:AK19"/>
    <mergeCell ref="B7:V7"/>
    <mergeCell ref="M22:M27"/>
    <mergeCell ref="R31:R33"/>
    <mergeCell ref="S31:S33"/>
    <mergeCell ref="H18:H20"/>
    <mergeCell ref="Q18:Q20"/>
    <mergeCell ref="I22:I29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D22:D29"/>
    <mergeCell ref="E22:E29"/>
    <mergeCell ref="F22:F29"/>
    <mergeCell ref="G22:G29"/>
    <mergeCell ref="P22:P29"/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  <mergeCell ref="C31:C33"/>
    <mergeCell ref="D31:D33"/>
    <mergeCell ref="P31:P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D7" sqref="D7"/>
    </sheetView>
  </sheetViews>
  <sheetFormatPr defaultColWidth="9.140625" defaultRowHeight="12.75"/>
  <cols>
    <col min="1" max="1" width="46.57421875" style="101" bestFit="1" customWidth="1"/>
    <col min="2" max="2" width="18.140625" style="101" bestFit="1" customWidth="1"/>
    <col min="3" max="3" width="20.00390625" style="101" customWidth="1"/>
    <col min="4" max="4" width="30.57421875" style="101" bestFit="1" customWidth="1"/>
    <col min="5" max="5" width="15.7109375" style="101" bestFit="1" customWidth="1"/>
    <col min="6" max="16384" width="9.140625" style="101" customWidth="1"/>
  </cols>
  <sheetData>
    <row r="1" spans="1:5" s="113" customFormat="1" ht="31.5">
      <c r="A1" s="112" t="s">
        <v>48</v>
      </c>
      <c r="B1" s="112" t="s">
        <v>49</v>
      </c>
      <c r="C1" s="112" t="s">
        <v>90</v>
      </c>
      <c r="D1" s="112" t="s">
        <v>50</v>
      </c>
      <c r="E1" s="112" t="s">
        <v>51</v>
      </c>
    </row>
    <row r="2" spans="1:5" ht="12.75">
      <c r="A2" s="100" t="s">
        <v>52</v>
      </c>
      <c r="B2" s="101">
        <v>34622300</v>
      </c>
      <c r="C2" s="102">
        <v>0.039940899999999994</v>
      </c>
      <c r="D2" s="103" t="s">
        <v>53</v>
      </c>
      <c r="E2" s="104" t="s">
        <v>54</v>
      </c>
    </row>
    <row r="3" spans="1:5" ht="12.75">
      <c r="A3" s="100" t="s">
        <v>55</v>
      </c>
      <c r="B3" s="101">
        <v>34622300</v>
      </c>
      <c r="C3" s="102">
        <v>0.039940899999999994</v>
      </c>
      <c r="D3" s="103" t="s">
        <v>53</v>
      </c>
      <c r="E3" s="104" t="s">
        <v>54</v>
      </c>
    </row>
    <row r="4" spans="1:5" ht="12.75">
      <c r="A4" s="100" t="s">
        <v>56</v>
      </c>
      <c r="B4" s="101">
        <v>34622300</v>
      </c>
      <c r="C4" s="102">
        <v>0.039940899999999994</v>
      </c>
      <c r="D4" s="103" t="s">
        <v>53</v>
      </c>
      <c r="E4" s="104" t="s">
        <v>54</v>
      </c>
    </row>
    <row r="5" spans="1:5" ht="12.75">
      <c r="A5" s="100" t="s">
        <v>57</v>
      </c>
      <c r="B5" s="101">
        <v>34622300</v>
      </c>
      <c r="C5" s="102">
        <v>0.039940899999999994</v>
      </c>
      <c r="D5" s="103" t="s">
        <v>53</v>
      </c>
      <c r="E5" s="104" t="s">
        <v>54</v>
      </c>
    </row>
    <row r="6" spans="1:5" ht="12.75">
      <c r="A6" s="100" t="s">
        <v>58</v>
      </c>
      <c r="B6" s="101">
        <v>34622300</v>
      </c>
      <c r="C6" s="102">
        <v>0.039940899999999994</v>
      </c>
      <c r="D6" s="103" t="s">
        <v>53</v>
      </c>
      <c r="E6" s="104" t="s">
        <v>54</v>
      </c>
    </row>
    <row r="7" spans="1:5" ht="12.75">
      <c r="A7" s="100" t="s">
        <v>59</v>
      </c>
      <c r="B7" s="101">
        <v>34622300</v>
      </c>
      <c r="C7" s="102">
        <v>0.039940899999999994</v>
      </c>
      <c r="D7" s="103" t="s">
        <v>53</v>
      </c>
      <c r="E7" s="104" t="s">
        <v>54</v>
      </c>
    </row>
    <row r="8" spans="1:5" ht="12.75">
      <c r="A8" s="105" t="s">
        <v>60</v>
      </c>
      <c r="B8" s="101">
        <v>34622300</v>
      </c>
      <c r="C8" s="102">
        <v>0.039940899999999994</v>
      </c>
      <c r="D8" s="103" t="s">
        <v>53</v>
      </c>
      <c r="E8" s="104" t="s">
        <v>54</v>
      </c>
    </row>
    <row r="9" spans="1:5" ht="12.75">
      <c r="A9" s="105" t="s">
        <v>61</v>
      </c>
      <c r="B9" s="101">
        <v>34622300</v>
      </c>
      <c r="C9" s="102">
        <v>0.039940899999999994</v>
      </c>
      <c r="D9" s="103" t="s">
        <v>53</v>
      </c>
      <c r="E9" s="104" t="s">
        <v>54</v>
      </c>
    </row>
    <row r="10" spans="1:5" ht="12.75">
      <c r="A10" s="105" t="s">
        <v>62</v>
      </c>
      <c r="B10" s="101">
        <v>34622300</v>
      </c>
      <c r="C10" s="102">
        <v>0.039940899999999994</v>
      </c>
      <c r="D10" s="103" t="s">
        <v>53</v>
      </c>
      <c r="E10" s="104" t="s">
        <v>54</v>
      </c>
    </row>
    <row r="11" spans="1:5" ht="12.75">
      <c r="A11" s="105" t="s">
        <v>63</v>
      </c>
      <c r="B11" s="101">
        <v>34622300</v>
      </c>
      <c r="C11" s="102">
        <v>0.039940899999999994</v>
      </c>
      <c r="D11" s="103" t="s">
        <v>53</v>
      </c>
      <c r="E11" s="104" t="s">
        <v>54</v>
      </c>
    </row>
    <row r="12" spans="1:5" ht="12.75">
      <c r="A12" s="105" t="s">
        <v>64</v>
      </c>
      <c r="B12" s="101">
        <v>34622300</v>
      </c>
      <c r="C12" s="102">
        <v>0.039940899999999994</v>
      </c>
      <c r="D12" s="103" t="s">
        <v>53</v>
      </c>
      <c r="E12" s="104" t="s">
        <v>54</v>
      </c>
    </row>
    <row r="13" spans="1:5" ht="12.75">
      <c r="A13" s="105" t="s">
        <v>65</v>
      </c>
      <c r="B13" s="101">
        <v>34622300</v>
      </c>
      <c r="C13" s="102">
        <v>0.039940899999999994</v>
      </c>
      <c r="D13" s="103" t="s">
        <v>53</v>
      </c>
      <c r="E13" s="104" t="s">
        <v>54</v>
      </c>
    </row>
    <row r="14" spans="1:5" ht="12.75">
      <c r="A14" s="105" t="s">
        <v>66</v>
      </c>
      <c r="B14" s="101">
        <v>34613901</v>
      </c>
      <c r="C14" s="102">
        <v>0.040303900000000004</v>
      </c>
      <c r="D14" s="103" t="s">
        <v>53</v>
      </c>
      <c r="E14" s="106" t="s">
        <v>67</v>
      </c>
    </row>
    <row r="15" spans="1:5" ht="12.75">
      <c r="A15" s="105" t="s">
        <v>68</v>
      </c>
      <c r="B15" s="101">
        <v>34620600</v>
      </c>
      <c r="C15" s="102">
        <v>0.0400725</v>
      </c>
      <c r="D15" s="103" t="s">
        <v>53</v>
      </c>
      <c r="E15" s="106" t="s">
        <v>54</v>
      </c>
    </row>
    <row r="16" spans="1:5" ht="12.75">
      <c r="A16" s="105" t="s">
        <v>69</v>
      </c>
      <c r="B16" s="101">
        <v>34620600</v>
      </c>
      <c r="C16" s="102">
        <v>0.0400725</v>
      </c>
      <c r="D16" s="103" t="s">
        <v>53</v>
      </c>
      <c r="E16" s="106" t="s">
        <v>54</v>
      </c>
    </row>
    <row r="17" spans="1:5" ht="12.75">
      <c r="A17" s="105" t="s">
        <v>70</v>
      </c>
      <c r="B17" s="101">
        <v>34621300</v>
      </c>
      <c r="C17" s="102">
        <v>0.039857800000000006</v>
      </c>
      <c r="D17" s="103" t="s">
        <v>53</v>
      </c>
      <c r="E17" s="106" t="s">
        <v>54</v>
      </c>
    </row>
    <row r="18" spans="1:5" ht="12.75">
      <c r="A18" s="105" t="s">
        <v>71</v>
      </c>
      <c r="B18" s="101">
        <v>34621300</v>
      </c>
      <c r="C18" s="102">
        <v>0.039857800000000006</v>
      </c>
      <c r="D18" s="103" t="s">
        <v>53</v>
      </c>
      <c r="E18" s="106" t="s">
        <v>54</v>
      </c>
    </row>
    <row r="19" spans="1:5" ht="12.75">
      <c r="A19" s="105" t="s">
        <v>72</v>
      </c>
      <c r="B19" s="101">
        <v>34621300</v>
      </c>
      <c r="C19" s="102">
        <v>0.039857800000000006</v>
      </c>
      <c r="D19" s="103" t="s">
        <v>53</v>
      </c>
      <c r="E19" s="106" t="s">
        <v>54</v>
      </c>
    </row>
    <row r="20" spans="1:5" ht="12.75">
      <c r="A20" s="105" t="s">
        <v>73</v>
      </c>
      <c r="B20" s="101">
        <v>34624101</v>
      </c>
      <c r="C20" s="102">
        <v>0.039994800000000004</v>
      </c>
      <c r="D20" s="103" t="s">
        <v>53</v>
      </c>
      <c r="E20" s="106" t="s">
        <v>54</v>
      </c>
    </row>
    <row r="21" spans="1:5" ht="12.75">
      <c r="A21" s="105" t="s">
        <v>74</v>
      </c>
      <c r="B21" s="101">
        <v>34624200</v>
      </c>
      <c r="C21" s="102">
        <v>0.03997409999999999</v>
      </c>
      <c r="D21" s="103" t="s">
        <v>53</v>
      </c>
      <c r="E21" s="106" t="s">
        <v>4</v>
      </c>
    </row>
    <row r="22" spans="1:5" ht="12.75">
      <c r="A22" s="105" t="s">
        <v>75</v>
      </c>
      <c r="B22" s="101">
        <v>34624200</v>
      </c>
      <c r="C22" s="102">
        <v>0.03997409999999999</v>
      </c>
      <c r="D22" s="103" t="s">
        <v>53</v>
      </c>
      <c r="E22" s="106" t="s">
        <v>54</v>
      </c>
    </row>
    <row r="23" spans="1:5" ht="12.75">
      <c r="A23" s="105" t="s">
        <v>76</v>
      </c>
      <c r="B23" s="101">
        <v>34624200</v>
      </c>
      <c r="C23" s="102">
        <v>0.03997409999999999</v>
      </c>
      <c r="D23" s="103" t="s">
        <v>53</v>
      </c>
      <c r="E23" s="106" t="s">
        <v>67</v>
      </c>
    </row>
    <row r="24" spans="1:5" ht="12.75">
      <c r="A24" s="105" t="s">
        <v>77</v>
      </c>
      <c r="B24" s="101">
        <v>34624200</v>
      </c>
      <c r="C24" s="102">
        <v>0.03997409999999999</v>
      </c>
      <c r="D24" s="103" t="s">
        <v>53</v>
      </c>
      <c r="E24" s="106" t="s">
        <v>54</v>
      </c>
    </row>
    <row r="25" spans="1:5" ht="12.75">
      <c r="A25" s="105" t="s">
        <v>78</v>
      </c>
      <c r="B25" s="101">
        <v>34624200</v>
      </c>
      <c r="C25" s="102">
        <v>0.03997409999999999</v>
      </c>
      <c r="D25" s="103" t="s">
        <v>53</v>
      </c>
      <c r="E25" s="106" t="s">
        <v>54</v>
      </c>
    </row>
    <row r="26" spans="1:5" ht="12.75">
      <c r="A26" s="105" t="s">
        <v>79</v>
      </c>
      <c r="B26" s="101">
        <v>34624200</v>
      </c>
      <c r="C26" s="102">
        <v>0.03997409999999999</v>
      </c>
      <c r="D26" s="103" t="s">
        <v>53</v>
      </c>
      <c r="E26" s="106" t="s">
        <v>54</v>
      </c>
    </row>
    <row r="27" spans="1:5" ht="12.75">
      <c r="A27" s="105" t="s">
        <v>80</v>
      </c>
      <c r="B27" s="101">
        <v>34625300</v>
      </c>
      <c r="C27" s="102">
        <v>0.03985020000000001</v>
      </c>
      <c r="D27" s="103" t="s">
        <v>53</v>
      </c>
      <c r="E27" s="106" t="s">
        <v>81</v>
      </c>
    </row>
    <row r="28" spans="1:5" ht="12.75">
      <c r="A28" s="105" t="s">
        <v>82</v>
      </c>
      <c r="B28" s="101">
        <v>34630700</v>
      </c>
      <c r="C28" s="102">
        <v>0.0400756</v>
      </c>
      <c r="D28" s="103" t="s">
        <v>53</v>
      </c>
      <c r="E28" s="106" t="s">
        <v>81</v>
      </c>
    </row>
    <row r="29" spans="1:5" ht="12.75">
      <c r="A29" s="105" t="s">
        <v>83</v>
      </c>
      <c r="B29" s="101">
        <v>34627000</v>
      </c>
      <c r="C29" s="102">
        <v>0.04010009999999999</v>
      </c>
      <c r="D29" s="103" t="s">
        <v>53</v>
      </c>
      <c r="E29" s="106" t="s">
        <v>81</v>
      </c>
    </row>
    <row r="30" spans="1:5" ht="12.75">
      <c r="A30" s="105" t="s">
        <v>84</v>
      </c>
      <c r="B30" s="101">
        <v>34627000</v>
      </c>
      <c r="C30" s="102">
        <v>0.04010009999999999</v>
      </c>
      <c r="D30" s="103" t="s">
        <v>53</v>
      </c>
      <c r="E30" s="106" t="s">
        <v>81</v>
      </c>
    </row>
    <row r="31" spans="1:5" ht="12.75">
      <c r="A31" s="100" t="s">
        <v>85</v>
      </c>
      <c r="B31" s="101">
        <v>34622300</v>
      </c>
      <c r="C31" s="102">
        <v>0.039940899999999994</v>
      </c>
      <c r="D31" s="103" t="s">
        <v>53</v>
      </c>
      <c r="E31" s="104" t="s">
        <v>81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2022-07-12T13:11:25Z</dcterms:modified>
  <cp:category/>
  <cp:version/>
  <cp:contentType/>
  <cp:contentStatus/>
</cp:coreProperties>
</file>