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marzo 23" sheetId="12" r:id="rId1"/>
  </sheets>
  <definedNames/>
  <calcPr calcId="162913"/>
</workbook>
</file>

<file path=xl/sharedStrings.xml><?xml version="1.0" encoding="utf-8"?>
<sst xmlns="http://schemas.openxmlformats.org/spreadsheetml/2006/main" count="86" uniqueCount="58">
  <si>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</si>
  <si>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</si>
  <si>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</si>
  <si>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</si>
  <si>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</si>
  <si>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</si>
  <si>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</si>
  <si>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</si>
  <si>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</si>
  <si>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</si>
  <si>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</si>
  <si>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</si>
  <si>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</si>
  <si>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</si>
  <si>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</si>
  <si>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</si>
  <si>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</si>
  <si>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</si>
  <si>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</si>
  <si>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</si>
  <si>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UTENZE DOMESTICHE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</si>
  <si>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</si>
  <si>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</si>
  <si>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</si>
  <si>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</si>
  <si>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</si>
  <si>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</si>
  <si>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</si>
  <si>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</si>
  <si>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</si>
  <si>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</si>
  <si>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</si>
  <si>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</si>
  <si>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</si>
  <si>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</si>
  <si>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risparmio energetico (RE), compensazione quota commercializzazione (UG2), recupero morosità (UG3)</t>
    </r>
  </si>
  <si>
    <t>Utenze domestiche</t>
  </si>
  <si>
    <t>Ambito nord orientale</t>
  </si>
  <si>
    <t>Sconto bolletta elettronica</t>
  </si>
  <si>
    <t>Ai clienti che ricevono la bolletta in formato elettronico e la pagano con addebito automatico è applicato uno sconto di 5,40 euro/anno.</t>
  </si>
  <si>
    <t>coefficiente P (GJ/smc):</t>
  </si>
  <si>
    <t>Trasporto
e gestione del contatore</t>
  </si>
  <si>
    <t>Per visualizzare in dettaglio le componenti di prezzo, cliccare su "+" sopra le colonne H, P, T</t>
  </si>
  <si>
    <t xml:space="preserve"> Lombardia, Trentino-Alto Adige, Veneto, Friuli-Venezia Giulia, Emilia-Romagna</t>
  </si>
  <si>
    <t>periodi precedenti al 2017</t>
  </si>
  <si>
    <t xml:space="preserve"> Valori al netto delle imposte</t>
  </si>
  <si>
    <t>da 200.001 a 1 mln</t>
  </si>
  <si>
    <t>oltre 1 mln</t>
  </si>
  <si>
    <t>UG2c</t>
  </si>
  <si>
    <t>UG2k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</si>
  <si>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</t>
    </r>
  </si>
  <si>
    <t>CE</t>
  </si>
  <si>
    <t>valori applicabili ai pdr con consumi annu inferiori a 200.000 smc</t>
  </si>
  <si>
    <t>valori applicabili ai pdr con consumi annui superiori a 200.000 smc</t>
  </si>
  <si>
    <t>UG2c parte 1)</t>
  </si>
  <si>
    <t>UG2c parte 2)</t>
  </si>
  <si>
    <r>
      <t xml:space="preserve">Inserite qui sopra il valore del </t>
    </r>
    <r>
      <rPr>
        <b/>
        <i/>
        <sz val="10"/>
        <rFont val="Calibri"/>
        <family val="2"/>
      </rPr>
      <t>coefficiente P</t>
    </r>
    <r>
      <rPr>
        <i/>
        <sz val="10"/>
        <rFont val="Calibri"/>
        <family val="2"/>
      </rPr>
      <t xml:space="preserve"> indicato in bolletta per visualizzare i prezzi unitari fatturati per i consumi del periodo 1 marzo - 31 marzo 2023</t>
    </r>
  </si>
  <si>
    <t>1 marzo - 31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</si>
</sst>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  <numFmt numFmtId="170" formatCode="_-* #,##0.0000_-;\-* #,##0.0000_-;_-* &quot;-&quot;??_-;_-@_-"/>
  </numFmts>
  <fonts count="26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 tint="-0.4999699890613556"/>
      <name val="Calibri"/>
      <family val="2"/>
    </font>
    <font>
      <sz val="10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146">
    <xf numFmtId="0" fontId="0" fillId="0" borderId="0" xfId="0"/>
    <xf numFmtId="0" fontId="1" fillId="2" borderId="0" xfId="0" applyFont="1" applyFill="1" applyAlignment="1">
      <alignment vertical="center"/>
    </xf>
    <xf numFmtId="164" fontId="3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vertical="center"/>
    </xf>
    <xf numFmtId="2" fontId="6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5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7" fontId="16" fillId="2" borderId="3" xfId="0" applyNumberFormat="1" applyFont="1" applyFill="1" applyBorder="1" applyAlignment="1">
      <alignment horizontal="right" vertical="center"/>
    </xf>
    <xf numFmtId="167" fontId="16" fillId="2" borderId="2" xfId="0" applyNumberFormat="1" applyFont="1" applyFill="1" applyBorder="1" applyAlignment="1">
      <alignment horizontal="right" vertical="center"/>
    </xf>
    <xf numFmtId="167" fontId="1" fillId="2" borderId="2" xfId="0" applyNumberFormat="1" applyFont="1" applyFill="1" applyBorder="1" applyAlignment="1">
      <alignment vertical="center"/>
    </xf>
    <xf numFmtId="166" fontId="16" fillId="2" borderId="3" xfId="0" applyNumberFormat="1" applyFont="1" applyFill="1" applyBorder="1" applyAlignment="1">
      <alignment horizontal="right"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169" fontId="1" fillId="2" borderId="0" xfId="0" applyNumberFormat="1" applyFont="1" applyFill="1" applyAlignment="1">
      <alignment vertical="center"/>
    </xf>
    <xf numFmtId="169" fontId="6" fillId="2" borderId="0" xfId="0" applyNumberFormat="1" applyFont="1" applyFill="1" applyAlignment="1">
      <alignment vertical="center"/>
    </xf>
    <xf numFmtId="0" fontId="17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168" fontId="20" fillId="2" borderId="0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 applyProtection="1">
      <alignment vertical="center"/>
      <protection/>
    </xf>
    <xf numFmtId="168" fontId="20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20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20" fillId="2" borderId="3" xfId="0" applyNumberFormat="1" applyFont="1" applyFill="1" applyBorder="1" applyAlignment="1">
      <alignment horizontal="right" vertical="center"/>
    </xf>
    <xf numFmtId="168" fontId="20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9" fontId="1" fillId="3" borderId="0" xfId="0" applyNumberFormat="1" applyFont="1" applyFill="1" applyAlignment="1">
      <alignment vertical="center"/>
    </xf>
    <xf numFmtId="0" fontId="18" fillId="3" borderId="0" xfId="0" applyFont="1" applyFill="1" applyAlignment="1">
      <alignment vertical="center"/>
    </xf>
    <xf numFmtId="168" fontId="20" fillId="2" borderId="6" xfId="0" applyNumberFormat="1" applyFont="1" applyFill="1" applyBorder="1" applyAlignment="1" applyProtection="1">
      <alignment horizontal="right" vertical="center"/>
      <protection/>
    </xf>
    <xf numFmtId="0" fontId="12" fillId="3" borderId="0" xfId="0" applyFont="1" applyFill="1" applyBorder="1" applyAlignment="1">
      <alignment vertical="center"/>
    </xf>
    <xf numFmtId="168" fontId="20" fillId="2" borderId="9" xfId="0" applyNumberFormat="1" applyFont="1" applyFill="1" applyBorder="1" applyAlignment="1">
      <alignment horizontal="right" vertical="center"/>
    </xf>
    <xf numFmtId="168" fontId="20" fillId="2" borderId="7" xfId="0" applyNumberFormat="1" applyFont="1" applyFill="1" applyBorder="1" applyAlignment="1" applyProtection="1">
      <alignment horizontal="right" vertical="center"/>
      <protection/>
    </xf>
    <xf numFmtId="168" fontId="20" fillId="2" borderId="5" xfId="0" applyNumberFormat="1" applyFont="1" applyFill="1" applyBorder="1" applyAlignment="1" applyProtection="1">
      <alignment horizontal="right" vertical="center"/>
      <protection/>
    </xf>
    <xf numFmtId="166" fontId="20" fillId="2" borderId="10" xfId="0" applyNumberFormat="1" applyFont="1" applyFill="1" applyBorder="1" applyAlignment="1" applyProtection="1">
      <alignment horizontal="right" vertical="center"/>
      <protection/>
    </xf>
    <xf numFmtId="168" fontId="20" fillId="2" borderId="0" xfId="0" applyNumberFormat="1" applyFont="1" applyFill="1" applyBorder="1" applyAlignment="1" applyProtection="1">
      <alignment horizontal="right" vertical="center"/>
      <protection/>
    </xf>
    <xf numFmtId="0" fontId="17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0" fillId="2" borderId="4" xfId="20" applyFont="1" applyFill="1" applyBorder="1" applyAlignment="1" applyProtection="1">
      <alignment vertical="center"/>
      <protection/>
    </xf>
    <xf numFmtId="41" fontId="3" fillId="3" borderId="14" xfId="22" applyFont="1" applyFill="1" applyBorder="1" applyAlignment="1" quotePrefix="1">
      <alignment vertical="center" wrapText="1"/>
    </xf>
    <xf numFmtId="41" fontId="3" fillId="3" borderId="13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horizontal="center" vertical="center"/>
    </xf>
    <xf numFmtId="0" fontId="23" fillId="2" borderId="0" xfId="20" applyFont="1" applyFill="1" applyAlignment="1" applyProtection="1">
      <alignment vertical="center"/>
      <protection locked="0"/>
    </xf>
    <xf numFmtId="0" fontId="13" fillId="3" borderId="0" xfId="21" applyFont="1" applyFill="1" applyAlignment="1">
      <alignment vertical="center"/>
    </xf>
    <xf numFmtId="0" fontId="24" fillId="3" borderId="0" xfId="0" applyFont="1" applyFill="1" applyBorder="1" applyAlignment="1">
      <alignment horizontal="center" vertical="center" wrapText="1"/>
    </xf>
    <xf numFmtId="165" fontId="17" fillId="2" borderId="0" xfId="0" applyNumberFormat="1" applyFont="1" applyFill="1" applyAlignment="1">
      <alignment vertical="center"/>
    </xf>
    <xf numFmtId="0" fontId="18" fillId="3" borderId="0" xfId="0" applyFont="1" applyFill="1" applyBorder="1" applyAlignment="1">
      <alignment horizontal="center" vertical="center" wrapText="1"/>
    </xf>
    <xf numFmtId="165" fontId="18" fillId="2" borderId="0" xfId="0" applyNumberFormat="1" applyFont="1" applyFill="1" applyAlignment="1">
      <alignment vertical="center"/>
    </xf>
    <xf numFmtId="4" fontId="18" fillId="2" borderId="0" xfId="0" applyNumberFormat="1" applyFont="1" applyFill="1" applyAlignment="1">
      <alignment vertical="center"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7" fontId="16" fillId="2" borderId="1" xfId="0" applyNumberFormat="1" applyFont="1" applyFill="1" applyBorder="1" applyAlignment="1">
      <alignment horizontal="right" vertical="center"/>
    </xf>
    <xf numFmtId="168" fontId="20" fillId="2" borderId="10" xfId="0" applyNumberFormat="1" applyFont="1" applyFill="1" applyBorder="1" applyAlignment="1" applyProtection="1">
      <alignment horizontal="right" vertical="center"/>
      <protection/>
    </xf>
    <xf numFmtId="168" fontId="20" fillId="2" borderId="15" xfId="0" applyNumberFormat="1" applyFont="1" applyFill="1" applyBorder="1" applyAlignment="1" applyProtection="1">
      <alignment horizontal="right" vertical="center"/>
      <protection/>
    </xf>
    <xf numFmtId="165" fontId="1" fillId="2" borderId="0" xfId="0" applyNumberFormat="1" applyFont="1" applyFill="1" applyAlignment="1">
      <alignment vertical="center"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6" fontId="20" fillId="2" borderId="0" xfId="0" applyNumberFormat="1" applyFont="1" applyFill="1" applyBorder="1" applyAlignment="1" applyProtection="1" quotePrefix="1">
      <alignment horizontal="center" vertical="center"/>
      <protection/>
    </xf>
    <xf numFmtId="0" fontId="17" fillId="0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/>
    </xf>
    <xf numFmtId="2" fontId="18" fillId="2" borderId="0" xfId="0" applyNumberFormat="1" applyFont="1" applyFill="1" applyAlignment="1">
      <alignment vertical="center"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6" fontId="20" fillId="2" borderId="8" xfId="0" applyNumberFormat="1" applyFont="1" applyFill="1" applyBorder="1" applyAlignment="1" applyProtection="1">
      <alignment horizontal="right" vertical="center"/>
      <protection/>
    </xf>
    <xf numFmtId="17" fontId="21" fillId="5" borderId="4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6" fontId="20" fillId="2" borderId="8" xfId="0" applyNumberFormat="1" applyFont="1" applyFill="1" applyBorder="1" applyAlignment="1" applyProtection="1">
      <alignment horizontal="right" vertical="center"/>
      <protection/>
    </xf>
    <xf numFmtId="170" fontId="17" fillId="2" borderId="6" xfId="24" applyNumberFormat="1" applyFont="1" applyFill="1" applyBorder="1" applyAlignment="1">
      <alignment horizontal="center" vertical="center" wrapText="1"/>
    </xf>
    <xf numFmtId="170" fontId="17" fillId="2" borderId="3" xfId="24" applyNumberFormat="1" applyFont="1" applyFill="1" applyBorder="1" applyAlignment="1">
      <alignment horizontal="center" vertical="center" wrapText="1"/>
    </xf>
    <xf numFmtId="170" fontId="17" fillId="2" borderId="9" xfId="24" applyNumberFormat="1" applyFont="1" applyFill="1" applyBorder="1" applyAlignment="1">
      <alignment horizontal="center" vertical="center" wrapText="1"/>
    </xf>
    <xf numFmtId="170" fontId="17" fillId="2" borderId="7" xfId="24" applyNumberFormat="1" applyFont="1" applyFill="1" applyBorder="1" applyAlignment="1">
      <alignment horizontal="center" vertical="center" wrapText="1"/>
    </xf>
    <xf numFmtId="170" fontId="17" fillId="2" borderId="0" xfId="24" applyNumberFormat="1" applyFont="1" applyFill="1" applyBorder="1" applyAlignment="1">
      <alignment horizontal="center" vertical="center" wrapText="1"/>
    </xf>
    <xf numFmtId="170" fontId="17" fillId="2" borderId="10" xfId="24" applyNumberFormat="1" applyFont="1" applyFill="1" applyBorder="1" applyAlignment="1">
      <alignment horizontal="center" vertical="center" wrapText="1"/>
    </xf>
    <xf numFmtId="170" fontId="17" fillId="2" borderId="5" xfId="24" applyNumberFormat="1" applyFont="1" applyFill="1" applyBorder="1" applyAlignment="1">
      <alignment horizontal="center" vertical="center" wrapText="1"/>
    </xf>
    <xf numFmtId="170" fontId="17" fillId="2" borderId="11" xfId="24" applyNumberFormat="1" applyFont="1" applyFill="1" applyBorder="1" applyAlignment="1">
      <alignment horizontal="center" vertical="center" wrapText="1"/>
    </xf>
    <xf numFmtId="170" fontId="17" fillId="2" borderId="15" xfId="24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8" xfId="0" applyNumberFormat="1" applyFont="1" applyFill="1" applyBorder="1" applyAlignment="1" applyProtection="1">
      <alignment horizontal="center" vertical="center"/>
      <protection/>
    </xf>
    <xf numFmtId="0" fontId="21" fillId="5" borderId="0" xfId="0" applyFont="1" applyFill="1" applyBorder="1" applyAlignment="1">
      <alignment horizontal="center" vertical="center"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6" fontId="20" fillId="2" borderId="8" xfId="0" applyNumberFormat="1" applyFont="1" applyFill="1" applyBorder="1" applyAlignment="1" applyProtection="1">
      <alignment horizontal="right" vertical="center"/>
      <protection/>
    </xf>
    <xf numFmtId="166" fontId="20" fillId="2" borderId="1" xfId="0" applyNumberFormat="1" applyFont="1" applyFill="1" applyBorder="1" applyAlignment="1" applyProtection="1" quotePrefix="1">
      <alignment horizontal="center" vertical="center"/>
      <protection/>
    </xf>
    <xf numFmtId="166" fontId="20" fillId="2" borderId="8" xfId="0" applyNumberFormat="1" applyFont="1" applyFill="1" applyBorder="1" applyAlignment="1" applyProtection="1" quotePrefix="1">
      <alignment horizontal="center" vertical="center"/>
      <protection/>
    </xf>
    <xf numFmtId="166" fontId="20" fillId="2" borderId="1" xfId="0" applyNumberFormat="1" applyFont="1" applyFill="1" applyBorder="1" applyAlignment="1" applyProtection="1">
      <alignment horizontal="center" vertical="center"/>
      <protection/>
    </xf>
    <xf numFmtId="166" fontId="20" fillId="2" borderId="8" xfId="0" applyNumberFormat="1" applyFont="1" applyFill="1" applyBorder="1" applyAlignment="1" applyProtection="1">
      <alignment horizontal="center" vertical="center"/>
      <protection/>
    </xf>
    <xf numFmtId="166" fontId="20" fillId="2" borderId="2" xfId="0" applyNumberFormat="1" applyFont="1" applyFill="1" applyBorder="1" applyAlignment="1" applyProtection="1">
      <alignment horizontal="center" vertical="center"/>
      <protection/>
    </xf>
    <xf numFmtId="166" fontId="20" fillId="2" borderId="7" xfId="0" applyNumberFormat="1" applyFont="1" applyFill="1" applyBorder="1" applyAlignment="1" applyProtection="1">
      <alignment horizontal="right" vertical="center"/>
      <protection/>
    </xf>
    <xf numFmtId="166" fontId="20" fillId="2" borderId="5" xfId="0" applyNumberFormat="1" applyFont="1" applyFill="1" applyBorder="1" applyAlignment="1" applyProtection="1">
      <alignment horizontal="right" vertical="center"/>
      <protection/>
    </xf>
    <xf numFmtId="166" fontId="20" fillId="2" borderId="1" xfId="0" applyNumberFormat="1" applyFont="1" applyFill="1" applyBorder="1" applyAlignment="1" quotePrefix="1">
      <alignment horizontal="right" vertical="center"/>
    </xf>
    <xf numFmtId="166" fontId="20" fillId="2" borderId="1" xfId="0" applyNumberFormat="1" applyFont="1" applyFill="1" applyBorder="1" applyAlignment="1">
      <alignment horizontal="right" vertical="center"/>
    </xf>
    <xf numFmtId="166" fontId="20" fillId="2" borderId="8" xfId="0" applyNumberFormat="1" applyFont="1" applyFill="1" applyBorder="1" applyAlignment="1">
      <alignment horizontal="right" vertical="center"/>
    </xf>
    <xf numFmtId="41" fontId="9" fillId="3" borderId="12" xfId="22" applyFont="1" applyFill="1" applyBorder="1" applyAlignment="1" quotePrefix="1">
      <alignment horizontal="left" vertical="center" wrapText="1"/>
    </xf>
    <xf numFmtId="41" fontId="9" fillId="3" borderId="14" xfId="22" applyFont="1" applyFill="1" applyBorder="1" applyAlignment="1" quotePrefix="1">
      <alignment horizontal="left" vertical="center" wrapText="1"/>
    </xf>
    <xf numFmtId="41" fontId="9" fillId="3" borderId="13" xfId="22" applyFont="1" applyFill="1" applyBorder="1" applyAlignment="1" quotePrefix="1">
      <alignment horizontal="left" vertical="center" wrapText="1"/>
    </xf>
    <xf numFmtId="168" fontId="20" fillId="2" borderId="1" xfId="0" applyNumberFormat="1" applyFont="1" applyFill="1" applyBorder="1" applyAlignment="1" applyProtection="1">
      <alignment horizontal="right" vertical="center"/>
      <protection/>
    </xf>
    <xf numFmtId="168" fontId="20" fillId="2" borderId="8" xfId="0" applyNumberFormat="1" applyFont="1" applyFill="1" applyBorder="1" applyAlignment="1" applyProtection="1">
      <alignment horizontal="right" vertical="center"/>
      <protection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8" xfId="0" applyNumberFormat="1" applyFont="1" applyFill="1" applyBorder="1" applyAlignment="1" applyProtection="1">
      <alignment horizontal="right" vertical="center"/>
      <protection/>
    </xf>
    <xf numFmtId="166" fontId="20" fillId="2" borderId="1" xfId="0" applyNumberFormat="1" applyFont="1" applyFill="1" applyBorder="1" applyAlignment="1">
      <alignment horizontal="center" vertical="center"/>
    </xf>
    <xf numFmtId="166" fontId="20" fillId="2" borderId="8" xfId="0" applyNumberFormat="1" applyFont="1" applyFill="1" applyBorder="1" applyAlignment="1">
      <alignment horizontal="center" vertical="center"/>
    </xf>
    <xf numFmtId="168" fontId="20" fillId="2" borderId="1" xfId="0" applyNumberFormat="1" applyFont="1" applyFill="1" applyBorder="1" applyAlignment="1">
      <alignment horizontal="right" vertical="center"/>
    </xf>
    <xf numFmtId="168" fontId="20" fillId="2" borderId="8" xfId="0" applyNumberFormat="1" applyFont="1" applyFill="1" applyBorder="1" applyAlignment="1">
      <alignment horizontal="right" vertical="center"/>
    </xf>
    <xf numFmtId="168" fontId="20" fillId="2" borderId="10" xfId="0" applyNumberFormat="1" applyFont="1" applyFill="1" applyBorder="1" applyAlignment="1">
      <alignment horizontal="right" vertical="center"/>
    </xf>
    <xf numFmtId="168" fontId="20" fillId="2" borderId="15" xfId="0" applyNumberFormat="1" applyFont="1" applyFill="1" applyBorder="1" applyAlignment="1">
      <alignment horizontal="right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  <cellStyle name="Migliaia" xfId="24"/>
    <cellStyle name="Normal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76"/>
  <sheetViews>
    <sheetView tabSelected="1" workbookViewId="0" topLeftCell="A1">
      <selection activeCell="V22" activeCellId="1" sqref="Q22:Q27 V22:V27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3" width="10.00390625" style="1" bestFit="1" customWidth="1"/>
    <col min="4" max="5" width="8.7109375" style="1" customWidth="1"/>
    <col min="6" max="7" width="8.7109375" style="1" customWidth="1" outlineLevel="1"/>
    <col min="8" max="8" width="15.7109375" style="1" customWidth="1"/>
    <col min="9" max="16" width="8.7109375" style="1" customWidth="1" outlineLevel="1"/>
    <col min="17" max="17" width="15.7109375" style="1" customWidth="1"/>
    <col min="18" max="21" width="8.7109375" style="1" customWidth="1" outlineLevel="1"/>
    <col min="22" max="22" width="15.7109375" style="1" customWidth="1"/>
    <col min="23" max="23" width="9.421875" style="3" bestFit="1" customWidth="1"/>
    <col min="24" max="24" width="9.140625" style="18" hidden="1" customWidth="1"/>
    <col min="25" max="34" width="9.140625" style="1" hidden="1" customWidth="1"/>
    <col min="35" max="35" width="9.140625" style="25" customWidth="1"/>
    <col min="36" max="36" width="8.421875" style="25" customWidth="1"/>
    <col min="37" max="42" width="9.140625" style="23" customWidth="1"/>
    <col min="43" max="16384" width="9.140625" style="1" customWidth="1"/>
  </cols>
  <sheetData>
    <row r="1" ht="12.75">
      <c r="B1" s="1" t="s">
        <v>12</v>
      </c>
    </row>
    <row r="2" spans="2:7" ht="15" customHeight="1">
      <c r="B2" s="6" t="s">
        <v>21</v>
      </c>
      <c r="C2" s="6"/>
      <c r="D2" s="6"/>
      <c r="E2" s="6"/>
      <c r="F2" s="6"/>
      <c r="G2" s="6"/>
    </row>
    <row r="3" spans="2:7" ht="15" customHeight="1">
      <c r="B3" s="10" t="s">
        <v>45</v>
      </c>
      <c r="C3" s="6"/>
      <c r="D3" s="6"/>
      <c r="E3" s="6"/>
      <c r="F3" s="6"/>
      <c r="G3" s="6"/>
    </row>
    <row r="4" spans="2:7" ht="15" customHeight="1">
      <c r="B4" s="6"/>
      <c r="C4" s="6"/>
      <c r="D4" s="6"/>
      <c r="E4" s="6"/>
      <c r="F4" s="6"/>
      <c r="G4" s="6"/>
    </row>
    <row r="5" spans="2:41" ht="15" customHeight="1">
      <c r="B5" s="102">
        <v>44986</v>
      </c>
      <c r="C5" s="6"/>
      <c r="D5" s="6"/>
      <c r="E5" s="6"/>
      <c r="F5" s="6"/>
      <c r="G5" s="6"/>
      <c r="Q5" s="82" t="s">
        <v>42</v>
      </c>
      <c r="AO5" s="83" t="s">
        <v>44</v>
      </c>
    </row>
    <row r="6" spans="2:42" s="45" customFormat="1" ht="15" customHeight="1">
      <c r="B6" s="57"/>
      <c r="C6" s="58"/>
      <c r="D6" s="58"/>
      <c r="E6" s="58"/>
      <c r="F6" s="58"/>
      <c r="G6" s="58"/>
      <c r="W6" s="12"/>
      <c r="X6" s="46"/>
      <c r="AI6" s="44"/>
      <c r="AJ6" s="44"/>
      <c r="AK6" s="47"/>
      <c r="AL6" s="47"/>
      <c r="AM6" s="47"/>
      <c r="AN6" s="47"/>
      <c r="AO6" s="47"/>
      <c r="AP6" s="47"/>
    </row>
    <row r="7" spans="2:42" s="45" customFormat="1" ht="15" customHeight="1">
      <c r="B7" s="120" t="s">
        <v>20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"/>
      <c r="X7" s="46"/>
      <c r="AI7" s="44"/>
      <c r="AJ7" s="44"/>
      <c r="AK7" s="47"/>
      <c r="AL7" s="47"/>
      <c r="AM7" s="47"/>
      <c r="AN7" s="47"/>
      <c r="AO7" s="47"/>
      <c r="AP7" s="47"/>
    </row>
    <row r="8" spans="2:42" ht="12.75" customHeight="1">
      <c r="B8" s="66" t="s">
        <v>50</v>
      </c>
      <c r="C8" s="59"/>
      <c r="D8" s="59"/>
      <c r="E8" s="59"/>
      <c r="F8" s="59"/>
      <c r="G8" s="59"/>
      <c r="H8" s="60"/>
      <c r="I8" s="60"/>
      <c r="J8" s="60"/>
      <c r="K8" s="60"/>
      <c r="L8" s="60"/>
      <c r="M8" s="60"/>
      <c r="N8" s="60"/>
      <c r="O8" s="60"/>
      <c r="P8" s="60"/>
      <c r="Q8" s="12"/>
      <c r="R8" s="60"/>
      <c r="S8" s="60"/>
      <c r="T8" s="60"/>
      <c r="U8" s="60"/>
      <c r="V8" s="60"/>
      <c r="AI8" s="3"/>
      <c r="AJ8" s="3"/>
      <c r="AK8" s="1"/>
      <c r="AL8" s="1"/>
      <c r="AM8" s="1"/>
      <c r="AN8" s="1"/>
      <c r="AO8" s="1"/>
      <c r="AP8" s="1"/>
    </row>
    <row r="9" spans="2:42" ht="12.75" customHeight="1">
      <c r="B9" s="67" t="s">
        <v>32</v>
      </c>
      <c r="C9" s="43"/>
      <c r="D9" s="43"/>
      <c r="E9" s="43"/>
      <c r="F9" s="43"/>
      <c r="G9" s="43"/>
      <c r="H9" s="62"/>
      <c r="I9" s="62"/>
      <c r="J9" s="62"/>
      <c r="K9" s="62"/>
      <c r="L9" s="62"/>
      <c r="M9" s="62"/>
      <c r="N9" s="62"/>
      <c r="O9" s="62"/>
      <c r="P9" s="62"/>
      <c r="Q9" s="12"/>
      <c r="R9" s="62"/>
      <c r="S9" s="62"/>
      <c r="T9" s="62"/>
      <c r="U9" s="62"/>
      <c r="V9" s="62"/>
      <c r="AI9" s="3"/>
      <c r="AJ9" s="3"/>
      <c r="AK9" s="1"/>
      <c r="AL9" s="1"/>
      <c r="AM9" s="1"/>
      <c r="AN9" s="1"/>
      <c r="AO9" s="1"/>
      <c r="AP9" s="1"/>
    </row>
    <row r="10" spans="2:42" ht="12.75" customHeight="1">
      <c r="B10" s="68" t="s">
        <v>35</v>
      </c>
      <c r="C10" s="63"/>
      <c r="D10" s="63"/>
      <c r="E10" s="63"/>
      <c r="F10" s="63"/>
      <c r="G10" s="63"/>
      <c r="H10" s="64"/>
      <c r="I10" s="64"/>
      <c r="J10" s="64"/>
      <c r="K10" s="64"/>
      <c r="L10" s="64"/>
      <c r="M10" s="64"/>
      <c r="N10" s="64"/>
      <c r="O10" s="64"/>
      <c r="P10" s="64"/>
      <c r="Q10" s="65"/>
      <c r="R10" s="64"/>
      <c r="S10" s="64"/>
      <c r="T10" s="64"/>
      <c r="U10" s="64"/>
      <c r="V10" s="64"/>
      <c r="AI10" s="3"/>
      <c r="AJ10" s="3"/>
      <c r="AK10" s="1"/>
      <c r="AL10" s="1"/>
      <c r="AM10" s="1"/>
      <c r="AN10" s="1"/>
      <c r="AO10" s="1"/>
      <c r="AP10" s="1"/>
    </row>
    <row r="11" spans="2:42" ht="12.75" customHeight="1">
      <c r="B11" s="61"/>
      <c r="C11" s="43"/>
      <c r="D11" s="43"/>
      <c r="E11" s="43"/>
      <c r="F11" s="43"/>
      <c r="G11" s="43"/>
      <c r="H11" s="62"/>
      <c r="I11" s="62"/>
      <c r="J11" s="62"/>
      <c r="K11" s="62"/>
      <c r="L11" s="62"/>
      <c r="M11" s="62"/>
      <c r="N11" s="62"/>
      <c r="O11" s="62"/>
      <c r="P11" s="62"/>
      <c r="Q11" s="12"/>
      <c r="R11" s="62"/>
      <c r="S11" s="62"/>
      <c r="T11" s="62"/>
      <c r="U11" s="62"/>
      <c r="V11" s="62"/>
      <c r="AI11" s="3"/>
      <c r="AJ11" s="3"/>
      <c r="AK11" s="1"/>
      <c r="AL11" s="1"/>
      <c r="AM11" s="1"/>
      <c r="AN11" s="1"/>
      <c r="AO11" s="1"/>
      <c r="AP11" s="1"/>
    </row>
    <row r="12" ht="12.75" customHeight="1"/>
    <row r="13" spans="2:42" s="7" customFormat="1" ht="15" customHeight="1">
      <c r="B13" s="81" t="s">
        <v>40</v>
      </c>
      <c r="C13" s="11"/>
      <c r="D13" s="11"/>
      <c r="E13" s="11"/>
      <c r="F13" s="11"/>
      <c r="G13" s="11"/>
      <c r="Q13" s="8"/>
      <c r="W13" s="56"/>
      <c r="X13" s="19"/>
      <c r="AI13" s="26"/>
      <c r="AJ13" s="26"/>
      <c r="AK13" s="24"/>
      <c r="AL13" s="24"/>
      <c r="AM13" s="24"/>
      <c r="AN13" s="24"/>
      <c r="AO13" s="24"/>
      <c r="AP13" s="24"/>
    </row>
    <row r="14" spans="2:42" s="7" customFormat="1" ht="15" customHeight="1">
      <c r="B14" s="28">
        <v>0.03852</v>
      </c>
      <c r="C14" s="11"/>
      <c r="D14" s="11"/>
      <c r="E14" s="11"/>
      <c r="F14" s="11"/>
      <c r="G14" s="11"/>
      <c r="Q14" s="8"/>
      <c r="W14" s="56"/>
      <c r="X14" s="19"/>
      <c r="AI14" s="26"/>
      <c r="AJ14" s="26"/>
      <c r="AK14" s="24"/>
      <c r="AL14" s="24"/>
      <c r="AM14" s="24"/>
      <c r="AN14" s="24"/>
      <c r="AO14" s="24"/>
      <c r="AP14" s="24"/>
    </row>
    <row r="15" spans="2:42" s="7" customFormat="1" ht="15" customHeight="1">
      <c r="B15" s="27" t="s">
        <v>56</v>
      </c>
      <c r="C15" s="11"/>
      <c r="D15" s="11"/>
      <c r="E15" s="11"/>
      <c r="F15" s="11"/>
      <c r="G15" s="11"/>
      <c r="Q15" s="8"/>
      <c r="S15" s="97"/>
      <c r="T15" s="97"/>
      <c r="W15" s="56"/>
      <c r="X15" s="19"/>
      <c r="AI15" s="26"/>
      <c r="AJ15" s="26"/>
      <c r="AK15" s="24"/>
      <c r="AL15" s="24"/>
      <c r="AM15" s="24"/>
      <c r="AN15" s="24"/>
      <c r="AO15" s="24"/>
      <c r="AP15" s="24"/>
    </row>
    <row r="16" spans="3:37" ht="12.75">
      <c r="C16" s="3"/>
      <c r="D16" s="3"/>
      <c r="E16" s="3"/>
      <c r="F16" s="3"/>
      <c r="G16" s="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06" t="s">
        <v>52</v>
      </c>
      <c r="T16" s="108"/>
      <c r="U16" s="4"/>
      <c r="V16" s="4"/>
      <c r="AI16" s="106" t="s">
        <v>53</v>
      </c>
      <c r="AJ16" s="107"/>
      <c r="AK16" s="108"/>
    </row>
    <row r="17" spans="2:37" ht="24" customHeight="1">
      <c r="B17" s="80" t="s">
        <v>43</v>
      </c>
      <c r="C17" s="5"/>
      <c r="D17" s="5"/>
      <c r="E17" s="5"/>
      <c r="F17" s="5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09"/>
      <c r="T17" s="111"/>
      <c r="U17" s="4"/>
      <c r="V17" s="4"/>
      <c r="AI17" s="109"/>
      <c r="AJ17" s="110"/>
      <c r="AK17" s="111"/>
    </row>
    <row r="18" spans="2:37" ht="15" customHeight="1">
      <c r="B18" s="70" t="s">
        <v>36</v>
      </c>
      <c r="C18" s="5"/>
      <c r="D18" s="5"/>
      <c r="E18" s="5"/>
      <c r="F18" s="5"/>
      <c r="G18" s="5"/>
      <c r="H18" s="115" t="s">
        <v>29</v>
      </c>
      <c r="I18" s="4"/>
      <c r="J18" s="4"/>
      <c r="K18" s="4"/>
      <c r="L18" s="4"/>
      <c r="M18" s="4"/>
      <c r="N18" s="4"/>
      <c r="O18" s="4"/>
      <c r="P18" s="4"/>
      <c r="Q18" s="115" t="s">
        <v>41</v>
      </c>
      <c r="R18" s="4"/>
      <c r="S18" s="109"/>
      <c r="T18" s="111"/>
      <c r="U18" s="4"/>
      <c r="V18" s="115" t="s">
        <v>31</v>
      </c>
      <c r="AI18" s="109"/>
      <c r="AJ18" s="110"/>
      <c r="AK18" s="111"/>
    </row>
    <row r="19" spans="2:37" ht="15" customHeight="1">
      <c r="B19" s="74" t="s">
        <v>37</v>
      </c>
      <c r="C19" s="5"/>
      <c r="D19" s="5"/>
      <c r="E19" s="5"/>
      <c r="F19" s="5"/>
      <c r="G19" s="5"/>
      <c r="H19" s="116"/>
      <c r="I19" s="4"/>
      <c r="J19" s="4"/>
      <c r="K19" s="4"/>
      <c r="L19" s="4"/>
      <c r="M19" s="4"/>
      <c r="N19" s="4"/>
      <c r="O19" s="4"/>
      <c r="P19" s="4"/>
      <c r="Q19" s="116"/>
      <c r="R19" s="4"/>
      <c r="S19" s="112"/>
      <c r="T19" s="114"/>
      <c r="U19" s="4"/>
      <c r="V19" s="116"/>
      <c r="AI19" s="112"/>
      <c r="AJ19" s="113"/>
      <c r="AK19" s="114"/>
    </row>
    <row r="20" spans="2:37" ht="25.5">
      <c r="B20" s="69" t="s">
        <v>57</v>
      </c>
      <c r="C20" s="72" t="s">
        <v>13</v>
      </c>
      <c r="D20" s="55" t="s">
        <v>14</v>
      </c>
      <c r="E20" s="55" t="s">
        <v>0</v>
      </c>
      <c r="F20" s="55" t="s">
        <v>15</v>
      </c>
      <c r="G20" s="73" t="s">
        <v>16</v>
      </c>
      <c r="H20" s="117"/>
      <c r="I20" s="75" t="s">
        <v>17</v>
      </c>
      <c r="J20" s="20" t="s">
        <v>18</v>
      </c>
      <c r="K20" s="20" t="s">
        <v>6</v>
      </c>
      <c r="L20" s="20" t="s">
        <v>5</v>
      </c>
      <c r="M20" s="20" t="s">
        <v>1</v>
      </c>
      <c r="N20" s="29" t="s">
        <v>27</v>
      </c>
      <c r="O20" s="29" t="s">
        <v>28</v>
      </c>
      <c r="P20" s="96" t="s">
        <v>51</v>
      </c>
      <c r="Q20" s="117"/>
      <c r="R20" s="75" t="s">
        <v>4</v>
      </c>
      <c r="S20" s="29" t="s">
        <v>48</v>
      </c>
      <c r="T20" s="29" t="s">
        <v>49</v>
      </c>
      <c r="U20" s="71" t="s">
        <v>19</v>
      </c>
      <c r="V20" s="117"/>
      <c r="AI20" s="29" t="s">
        <v>54</v>
      </c>
      <c r="AJ20" s="29" t="s">
        <v>55</v>
      </c>
      <c r="AK20" s="29" t="s">
        <v>49</v>
      </c>
    </row>
    <row r="21" spans="2:42" ht="12.75">
      <c r="B21" s="9" t="s">
        <v>34</v>
      </c>
      <c r="C21" s="13"/>
      <c r="D21" s="14"/>
      <c r="E21" s="13"/>
      <c r="F21" s="14"/>
      <c r="G21" s="14"/>
      <c r="H21" s="15"/>
      <c r="I21" s="14"/>
      <c r="J21" s="13"/>
      <c r="K21" s="14"/>
      <c r="L21" s="14"/>
      <c r="M21" s="14"/>
      <c r="N21" s="14"/>
      <c r="O21" s="14"/>
      <c r="P21" s="16"/>
      <c r="Q21" s="15"/>
      <c r="R21" s="13"/>
      <c r="S21" s="14"/>
      <c r="T21" s="90"/>
      <c r="U21" s="21"/>
      <c r="V21" s="21"/>
      <c r="AI21" s="98"/>
      <c r="AJ21" s="98"/>
      <c r="AK21" s="98"/>
      <c r="AL21" s="1"/>
      <c r="AM21" s="1"/>
      <c r="AN21" s="1"/>
      <c r="AO21" s="1"/>
      <c r="AP21" s="1"/>
    </row>
    <row r="22" spans="2:42" ht="12.75">
      <c r="B22" s="2" t="s">
        <v>26</v>
      </c>
      <c r="C22" s="140">
        <f>ROUND(B14*C46,6)</f>
        <v>0.498408</v>
      </c>
      <c r="D22" s="140">
        <f>ROUND(B14*C47,6)</f>
        <v>0.045553</v>
      </c>
      <c r="E22" s="140">
        <f>C48</f>
        <v>0.007946</v>
      </c>
      <c r="F22" s="140">
        <f>C49</f>
        <v>0</v>
      </c>
      <c r="G22" s="140">
        <f>C50</f>
        <v>0</v>
      </c>
      <c r="H22" s="118">
        <f>SUM(C22:G27)</f>
        <v>0.551907</v>
      </c>
      <c r="I22" s="123" t="s">
        <v>30</v>
      </c>
      <c r="J22" s="53">
        <v>0</v>
      </c>
      <c r="K22" s="125">
        <f>ROUND(B14*D62,6)</f>
        <v>0.15686</v>
      </c>
      <c r="L22" s="121">
        <f>C63</f>
        <v>0.001186</v>
      </c>
      <c r="M22" s="121">
        <f>C64</f>
        <v>0.000339</v>
      </c>
      <c r="N22" s="123" t="s">
        <v>30</v>
      </c>
      <c r="O22" s="123" t="s">
        <v>30</v>
      </c>
      <c r="P22" s="95"/>
      <c r="Q22" s="17">
        <f>J22+K22+L22+M22</f>
        <v>0.158385</v>
      </c>
      <c r="R22" s="128">
        <f>C69</f>
        <v>0</v>
      </c>
      <c r="S22" s="104">
        <f>+AI22+AJ22</f>
        <v>-0.323545</v>
      </c>
      <c r="T22" s="89">
        <f>+AK22</f>
        <v>0</v>
      </c>
      <c r="U22" s="125">
        <v>0</v>
      </c>
      <c r="V22" s="17">
        <f>+R22+S22+U22+T22</f>
        <v>-0.323545</v>
      </c>
      <c r="AI22" s="100">
        <v>0</v>
      </c>
      <c r="AJ22" s="100">
        <v>-0.323545</v>
      </c>
      <c r="AK22" s="100">
        <v>0</v>
      </c>
      <c r="AL22" s="1"/>
      <c r="AM22" s="1"/>
      <c r="AN22" s="1"/>
      <c r="AO22" s="1"/>
      <c r="AP22" s="1"/>
    </row>
    <row r="23" spans="2:42" ht="12.75">
      <c r="B23" s="2" t="s">
        <v>7</v>
      </c>
      <c r="C23" s="140"/>
      <c r="D23" s="140"/>
      <c r="E23" s="140"/>
      <c r="F23" s="140"/>
      <c r="G23" s="140"/>
      <c r="H23" s="118"/>
      <c r="I23" s="123"/>
      <c r="J23" s="53">
        <f aca="true" t="shared" si="0" ref="J23:J29">D55</f>
        <v>0.060056000000000005</v>
      </c>
      <c r="K23" s="125"/>
      <c r="L23" s="121"/>
      <c r="M23" s="121"/>
      <c r="N23" s="123"/>
      <c r="O23" s="123"/>
      <c r="P23" s="95"/>
      <c r="Q23" s="17">
        <f>J23+K22+L22+M22</f>
        <v>0.218441</v>
      </c>
      <c r="R23" s="128"/>
      <c r="S23" s="104">
        <f aca="true" t="shared" si="1" ref="S23:S27">+AI23+AJ23</f>
        <v>-0.277345</v>
      </c>
      <c r="T23" s="104">
        <f aca="true" t="shared" si="2" ref="T23:T27">+AK23</f>
        <v>0</v>
      </c>
      <c r="U23" s="125"/>
      <c r="V23" s="17">
        <f>+R22+S23+U22+T23</f>
        <v>-0.277345</v>
      </c>
      <c r="AI23" s="100">
        <v>0.0462</v>
      </c>
      <c r="AJ23" s="100">
        <v>-0.323545</v>
      </c>
      <c r="AK23" s="100">
        <v>0</v>
      </c>
      <c r="AL23" s="1"/>
      <c r="AM23" s="1"/>
      <c r="AN23" s="1"/>
      <c r="AO23" s="1"/>
      <c r="AP23" s="1"/>
    </row>
    <row r="24" spans="2:42" ht="12.75">
      <c r="B24" s="2" t="s">
        <v>8</v>
      </c>
      <c r="C24" s="140"/>
      <c r="D24" s="140"/>
      <c r="E24" s="140"/>
      <c r="F24" s="140"/>
      <c r="G24" s="140"/>
      <c r="H24" s="118"/>
      <c r="I24" s="123"/>
      <c r="J24" s="53">
        <f t="shared" si="0"/>
        <v>0.054968</v>
      </c>
      <c r="K24" s="125"/>
      <c r="L24" s="121"/>
      <c r="M24" s="121"/>
      <c r="N24" s="123"/>
      <c r="O24" s="123"/>
      <c r="P24" s="95"/>
      <c r="Q24" s="17">
        <f>J24+K22+L22+M22</f>
        <v>0.21335300000000001</v>
      </c>
      <c r="R24" s="128"/>
      <c r="S24" s="104">
        <f t="shared" si="1"/>
        <v>-0.29624500000000004</v>
      </c>
      <c r="T24" s="104">
        <f t="shared" si="2"/>
        <v>0</v>
      </c>
      <c r="U24" s="125"/>
      <c r="V24" s="17">
        <f>+R22+S24+U22+T24</f>
        <v>-0.29624500000000004</v>
      </c>
      <c r="AI24" s="100">
        <v>0.0273</v>
      </c>
      <c r="AJ24" s="100">
        <v>-0.323545</v>
      </c>
      <c r="AK24" s="100">
        <v>0</v>
      </c>
      <c r="AL24" s="1"/>
      <c r="AM24" s="1"/>
      <c r="AN24" s="1"/>
      <c r="AO24" s="1"/>
      <c r="AP24" s="1"/>
    </row>
    <row r="25" spans="2:42" ht="12.75">
      <c r="B25" s="2" t="s">
        <v>9</v>
      </c>
      <c r="C25" s="140"/>
      <c r="D25" s="140"/>
      <c r="E25" s="140"/>
      <c r="F25" s="140"/>
      <c r="G25" s="140"/>
      <c r="H25" s="118"/>
      <c r="I25" s="123"/>
      <c r="J25" s="53">
        <f t="shared" si="0"/>
        <v>0.055199</v>
      </c>
      <c r="K25" s="125"/>
      <c r="L25" s="121"/>
      <c r="M25" s="121"/>
      <c r="N25" s="123"/>
      <c r="O25" s="123"/>
      <c r="P25" s="95"/>
      <c r="Q25" s="17">
        <f>J25+K22+L22+M22</f>
        <v>0.213584</v>
      </c>
      <c r="R25" s="128"/>
      <c r="S25" s="104">
        <f t="shared" si="1"/>
        <v>-0.301445</v>
      </c>
      <c r="T25" s="104">
        <f t="shared" si="2"/>
        <v>0</v>
      </c>
      <c r="U25" s="125"/>
      <c r="V25" s="17">
        <f>+R22+S25+U22+T25</f>
        <v>-0.301445</v>
      </c>
      <c r="AI25" s="100">
        <v>0.022099999999999998</v>
      </c>
      <c r="AJ25" s="100">
        <v>-0.323545</v>
      </c>
      <c r="AK25" s="100">
        <v>0</v>
      </c>
      <c r="AL25" s="1"/>
      <c r="AM25" s="1"/>
      <c r="AN25" s="1"/>
      <c r="AO25" s="1"/>
      <c r="AP25" s="1"/>
    </row>
    <row r="26" spans="2:42" ht="12.75">
      <c r="B26" s="2" t="s">
        <v>10</v>
      </c>
      <c r="C26" s="140"/>
      <c r="D26" s="140"/>
      <c r="E26" s="140"/>
      <c r="F26" s="140"/>
      <c r="G26" s="140"/>
      <c r="H26" s="118"/>
      <c r="I26" s="123"/>
      <c r="J26" s="53">
        <f t="shared" si="0"/>
        <v>0.041245000000000004</v>
      </c>
      <c r="K26" s="125"/>
      <c r="L26" s="121"/>
      <c r="M26" s="121"/>
      <c r="N26" s="123"/>
      <c r="O26" s="123"/>
      <c r="P26" s="95"/>
      <c r="Q26" s="17">
        <f>J26+K22+L22+M22</f>
        <v>0.19963</v>
      </c>
      <c r="R26" s="128"/>
      <c r="S26" s="104">
        <f t="shared" si="1"/>
        <v>0.0158</v>
      </c>
      <c r="T26" s="104">
        <f t="shared" si="2"/>
        <v>0</v>
      </c>
      <c r="U26" s="125"/>
      <c r="V26" s="17">
        <f>+R22+S26+U22+T26</f>
        <v>0.0158</v>
      </c>
      <c r="AI26" s="100">
        <v>0.0158</v>
      </c>
      <c r="AJ26" s="100">
        <v>0</v>
      </c>
      <c r="AK26" s="100">
        <v>0</v>
      </c>
      <c r="AL26" s="1"/>
      <c r="AM26" s="1"/>
      <c r="AN26" s="1"/>
      <c r="AO26" s="1"/>
      <c r="AP26" s="1"/>
    </row>
    <row r="27" spans="2:42" ht="12.75">
      <c r="B27" s="2" t="s">
        <v>11</v>
      </c>
      <c r="C27" s="140"/>
      <c r="D27" s="140"/>
      <c r="E27" s="140"/>
      <c r="F27" s="140"/>
      <c r="G27" s="140"/>
      <c r="H27" s="118"/>
      <c r="I27" s="123"/>
      <c r="J27" s="53">
        <f t="shared" si="0"/>
        <v>0.020892</v>
      </c>
      <c r="K27" s="125"/>
      <c r="L27" s="122"/>
      <c r="M27" s="122"/>
      <c r="N27" s="123"/>
      <c r="O27" s="123"/>
      <c r="P27" s="95"/>
      <c r="Q27" s="17">
        <f>J27+K22+L22+M22</f>
        <v>0.179277</v>
      </c>
      <c r="R27" s="129"/>
      <c r="S27" s="105">
        <f t="shared" si="1"/>
        <v>0.0066</v>
      </c>
      <c r="T27" s="105">
        <f t="shared" si="2"/>
        <v>0</v>
      </c>
      <c r="U27" s="125"/>
      <c r="V27" s="17">
        <f>+R22+S27+U22+T27</f>
        <v>0.0066</v>
      </c>
      <c r="AI27" s="100">
        <v>0.0066</v>
      </c>
      <c r="AJ27" s="100">
        <v>0</v>
      </c>
      <c r="AK27" s="100">
        <v>0</v>
      </c>
      <c r="AL27" s="1"/>
      <c r="AM27" s="1"/>
      <c r="AN27" s="1"/>
      <c r="AO27" s="1"/>
      <c r="AP27" s="1"/>
    </row>
    <row r="28" spans="2:42" ht="12.75">
      <c r="B28" s="40" t="s">
        <v>46</v>
      </c>
      <c r="C28" s="140"/>
      <c r="D28" s="140"/>
      <c r="E28" s="140"/>
      <c r="F28" s="140"/>
      <c r="G28" s="140"/>
      <c r="H28" s="118"/>
      <c r="I28" s="123"/>
      <c r="J28" s="53">
        <f t="shared" si="0"/>
        <v>0.010253000000000002</v>
      </c>
      <c r="K28" s="125"/>
      <c r="L28" s="127">
        <f>+D63</f>
        <v>0.0006</v>
      </c>
      <c r="M28" s="127">
        <f>+D64</f>
        <v>0.000171</v>
      </c>
      <c r="N28" s="123"/>
      <c r="O28" s="123"/>
      <c r="P28" s="95"/>
      <c r="Q28" s="17">
        <f>J28+$K$22+$L$28+$M$28</f>
        <v>0.167884</v>
      </c>
      <c r="R28" s="127">
        <f>+D69</f>
        <v>0</v>
      </c>
      <c r="S28" s="94">
        <v>0</v>
      </c>
      <c r="T28" s="94">
        <v>0</v>
      </c>
      <c r="U28" s="125"/>
      <c r="V28" s="17">
        <f>+R28+S28+U22+T28</f>
        <v>0</v>
      </c>
      <c r="AI28" s="100">
        <v>0</v>
      </c>
      <c r="AJ28" s="100">
        <v>0</v>
      </c>
      <c r="AK28" s="100">
        <v>0</v>
      </c>
      <c r="AL28" s="1"/>
      <c r="AM28" s="1"/>
      <c r="AN28" s="1"/>
      <c r="AO28" s="1"/>
      <c r="AP28" s="1"/>
    </row>
    <row r="29" spans="2:42" ht="12.75">
      <c r="B29" s="40" t="s">
        <v>47</v>
      </c>
      <c r="C29" s="141"/>
      <c r="D29" s="141"/>
      <c r="E29" s="141"/>
      <c r="F29" s="141"/>
      <c r="G29" s="141"/>
      <c r="H29" s="119"/>
      <c r="I29" s="124"/>
      <c r="J29" s="53">
        <f t="shared" si="0"/>
        <v>0.002852</v>
      </c>
      <c r="K29" s="126"/>
      <c r="L29" s="126"/>
      <c r="M29" s="126"/>
      <c r="N29" s="124"/>
      <c r="O29" s="124"/>
      <c r="P29" s="95"/>
      <c r="Q29" s="17">
        <f>J29+$K$22+$L$28+$M$28</f>
        <v>0.160483</v>
      </c>
      <c r="R29" s="126"/>
      <c r="S29" s="94">
        <v>0</v>
      </c>
      <c r="T29" s="94">
        <v>0</v>
      </c>
      <c r="U29" s="126"/>
      <c r="V29" s="17">
        <f>+R28+S29+U22+T29</f>
        <v>0</v>
      </c>
      <c r="AI29" s="101">
        <v>0</v>
      </c>
      <c r="AJ29" s="101">
        <v>0</v>
      </c>
      <c r="AK29" s="101">
        <v>0</v>
      </c>
      <c r="AL29" s="1"/>
      <c r="AM29" s="1"/>
      <c r="AN29" s="1"/>
      <c r="AO29" s="1"/>
      <c r="AP29" s="1"/>
    </row>
    <row r="30" spans="2:22" ht="12.75">
      <c r="B30" s="39" t="s">
        <v>33</v>
      </c>
      <c r="C30" s="32"/>
      <c r="D30" s="50"/>
      <c r="E30" s="32"/>
      <c r="F30" s="32"/>
      <c r="G30" s="36"/>
      <c r="H30" s="33"/>
      <c r="I30" s="48"/>
      <c r="J30" s="34"/>
      <c r="K30" s="37"/>
      <c r="L30" s="34"/>
      <c r="M30" s="34"/>
      <c r="N30" s="34"/>
      <c r="O30" s="34"/>
      <c r="P30" s="37"/>
      <c r="Q30" s="33"/>
      <c r="R30" s="34"/>
      <c r="S30" s="34"/>
      <c r="T30" s="37"/>
      <c r="U30" s="22"/>
      <c r="V30" s="22"/>
    </row>
    <row r="31" spans="2:42" s="3" customFormat="1" ht="12.75">
      <c r="B31" s="40" t="s">
        <v>24</v>
      </c>
      <c r="C31" s="130" t="s">
        <v>30</v>
      </c>
      <c r="D31" s="130" t="s">
        <v>30</v>
      </c>
      <c r="E31" s="142">
        <f>D48</f>
        <v>67.32</v>
      </c>
      <c r="F31" s="130" t="s">
        <v>30</v>
      </c>
      <c r="G31" s="130" t="s">
        <v>30</v>
      </c>
      <c r="H31" s="138">
        <f>SUM(C31:G33)</f>
        <v>67.32</v>
      </c>
      <c r="I31" s="51">
        <f>D52</f>
        <v>59.56999999999999</v>
      </c>
      <c r="J31" s="130" t="s">
        <v>30</v>
      </c>
      <c r="K31" s="130" t="s">
        <v>30</v>
      </c>
      <c r="L31" s="130" t="s">
        <v>30</v>
      </c>
      <c r="M31" s="130" t="s">
        <v>30</v>
      </c>
      <c r="N31" s="136">
        <f>+D65</f>
        <v>-0.08</v>
      </c>
      <c r="O31" s="136">
        <f>+D66</f>
        <v>0.01</v>
      </c>
      <c r="P31" s="144">
        <f>E90</f>
        <v>0</v>
      </c>
      <c r="Q31" s="41">
        <f>I31+N31+O31+P31</f>
        <v>59.49999999999999</v>
      </c>
      <c r="R31" s="130" t="s">
        <v>30</v>
      </c>
      <c r="S31" s="136">
        <f>D70</f>
        <v>-26.13</v>
      </c>
      <c r="T31" s="91"/>
      <c r="U31" s="130" t="s">
        <v>30</v>
      </c>
      <c r="V31" s="138">
        <f>S31</f>
        <v>-26.13</v>
      </c>
      <c r="X31" s="35"/>
      <c r="AI31" s="25"/>
      <c r="AJ31" s="25"/>
      <c r="AK31" s="25"/>
      <c r="AL31" s="25"/>
      <c r="AM31" s="25"/>
      <c r="AN31" s="25"/>
      <c r="AO31" s="25"/>
      <c r="AP31" s="25"/>
    </row>
    <row r="32" spans="2:22" ht="12.75">
      <c r="B32" s="40" t="s">
        <v>22</v>
      </c>
      <c r="C32" s="131"/>
      <c r="D32" s="131"/>
      <c r="E32" s="142"/>
      <c r="F32" s="131"/>
      <c r="G32" s="131"/>
      <c r="H32" s="138"/>
      <c r="I32" s="51">
        <f>D53</f>
        <v>419.84999999999997</v>
      </c>
      <c r="J32" s="131"/>
      <c r="K32" s="131"/>
      <c r="L32" s="131"/>
      <c r="M32" s="131"/>
      <c r="N32" s="136"/>
      <c r="O32" s="136"/>
      <c r="P32" s="144"/>
      <c r="Q32" s="41">
        <f>I32+N31+O31+P31</f>
        <v>419.78</v>
      </c>
      <c r="R32" s="131"/>
      <c r="S32" s="136"/>
      <c r="T32" s="91"/>
      <c r="U32" s="131"/>
      <c r="V32" s="138"/>
    </row>
    <row r="33" spans="2:22" ht="12.75">
      <c r="B33" s="38" t="s">
        <v>23</v>
      </c>
      <c r="C33" s="132"/>
      <c r="D33" s="132"/>
      <c r="E33" s="143"/>
      <c r="F33" s="132"/>
      <c r="G33" s="132"/>
      <c r="H33" s="139"/>
      <c r="I33" s="52">
        <f>D54</f>
        <v>877.8900000000001</v>
      </c>
      <c r="J33" s="132"/>
      <c r="K33" s="132"/>
      <c r="L33" s="132"/>
      <c r="M33" s="132"/>
      <c r="N33" s="137"/>
      <c r="O33" s="137"/>
      <c r="P33" s="145"/>
      <c r="Q33" s="42">
        <f>I33+N31+O31+P31</f>
        <v>877.82</v>
      </c>
      <c r="R33" s="132"/>
      <c r="S33" s="137"/>
      <c r="T33" s="92"/>
      <c r="U33" s="132"/>
      <c r="V33" s="139"/>
    </row>
    <row r="34" spans="2:42" s="3" customFormat="1" ht="25.5" customHeight="1">
      <c r="B34" s="76" t="s">
        <v>38</v>
      </c>
      <c r="C34" s="133" t="s">
        <v>39</v>
      </c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5"/>
      <c r="W34" s="79"/>
      <c r="X34" s="77"/>
      <c r="Y34" s="77"/>
      <c r="Z34" s="77"/>
      <c r="AA34" s="78"/>
      <c r="AI34" s="25"/>
      <c r="AJ34" s="25"/>
      <c r="AK34" s="25"/>
      <c r="AL34" s="25"/>
      <c r="AM34" s="25"/>
      <c r="AN34" s="25"/>
      <c r="AO34" s="25"/>
      <c r="AP34" s="25"/>
    </row>
    <row r="35" spans="2:22" ht="12.75">
      <c r="B35" s="49" t="s">
        <v>25</v>
      </c>
      <c r="C35" s="30"/>
      <c r="D35" s="30"/>
      <c r="E35" s="30"/>
      <c r="F35" s="30"/>
      <c r="G35" s="30"/>
      <c r="H35" s="31"/>
      <c r="I35" s="54"/>
      <c r="J35" s="54"/>
      <c r="K35" s="54"/>
      <c r="L35" s="54"/>
      <c r="M35" s="54"/>
      <c r="N35" s="54"/>
      <c r="O35" s="54"/>
      <c r="P35" s="54"/>
      <c r="Q35" s="31"/>
      <c r="R35" s="54"/>
      <c r="S35" s="54"/>
      <c r="T35" s="54"/>
      <c r="U35" s="3"/>
      <c r="V35" s="3"/>
    </row>
    <row r="41" spans="2:42" ht="12.75">
      <c r="B41" s="45"/>
      <c r="W41" s="1"/>
      <c r="X41" s="1"/>
      <c r="AI41" s="1"/>
      <c r="AJ41" s="1"/>
      <c r="AK41" s="1"/>
      <c r="AL41" s="1"/>
      <c r="AM41" s="1"/>
      <c r="AN41" s="1"/>
      <c r="AO41" s="1"/>
      <c r="AP41" s="1"/>
    </row>
    <row r="42" spans="2:42" ht="12.75">
      <c r="B42" s="45"/>
      <c r="W42" s="1"/>
      <c r="X42" s="1"/>
      <c r="AI42" s="1"/>
      <c r="AJ42" s="1"/>
      <c r="AK42" s="1"/>
      <c r="AL42" s="1"/>
      <c r="AM42" s="1"/>
      <c r="AN42" s="1"/>
      <c r="AO42" s="1"/>
      <c r="AP42" s="1"/>
    </row>
    <row r="43" spans="2:42" ht="12.75">
      <c r="B43" s="45"/>
      <c r="W43" s="1"/>
      <c r="X43" s="1"/>
      <c r="AI43" s="1"/>
      <c r="AJ43" s="1"/>
      <c r="AK43" s="1"/>
      <c r="AL43" s="1"/>
      <c r="AM43" s="1"/>
      <c r="AN43" s="1"/>
      <c r="AO43" s="1"/>
      <c r="AP43" s="1"/>
    </row>
    <row r="44" spans="2:42" ht="12.75">
      <c r="B44" s="45"/>
      <c r="W44" s="1"/>
      <c r="X44" s="1"/>
      <c r="AI44" s="1"/>
      <c r="AJ44" s="1"/>
      <c r="AK44" s="1"/>
      <c r="AL44" s="1"/>
      <c r="AM44" s="1"/>
      <c r="AN44" s="1"/>
      <c r="AO44" s="1"/>
      <c r="AP44" s="1"/>
    </row>
    <row r="45" spans="2:42" ht="12.75">
      <c r="B45" s="45"/>
      <c r="W45" s="1"/>
      <c r="X45" s="1"/>
      <c r="AI45" s="1"/>
      <c r="AJ45" s="1"/>
      <c r="AK45" s="1"/>
      <c r="AL45" s="1"/>
      <c r="AM45" s="1"/>
      <c r="AN45" s="1"/>
      <c r="AO45" s="1"/>
      <c r="AP45" s="1"/>
    </row>
    <row r="46" spans="2:42" ht="12.75" customHeight="1">
      <c r="B46" s="84" t="s">
        <v>13</v>
      </c>
      <c r="C46" s="85">
        <v>12.938944</v>
      </c>
      <c r="D46" s="103"/>
      <c r="E46" s="23"/>
      <c r="W46" s="1"/>
      <c r="X46" s="1"/>
      <c r="AI46" s="1"/>
      <c r="AJ46" s="1"/>
      <c r="AK46" s="1"/>
      <c r="AL46" s="1"/>
      <c r="AM46" s="1"/>
      <c r="AN46" s="1"/>
      <c r="AO46" s="1"/>
      <c r="AP46" s="1"/>
    </row>
    <row r="47" spans="2:42" ht="12.75" customHeight="1">
      <c r="B47" s="84" t="s">
        <v>14</v>
      </c>
      <c r="C47" s="85">
        <v>1.182573</v>
      </c>
      <c r="D47" s="23"/>
      <c r="E47" s="23"/>
      <c r="W47" s="1"/>
      <c r="X47" s="1"/>
      <c r="AI47" s="1"/>
      <c r="AJ47" s="1"/>
      <c r="AK47" s="1"/>
      <c r="AL47" s="1"/>
      <c r="AM47" s="1"/>
      <c r="AN47" s="1"/>
      <c r="AO47" s="1"/>
      <c r="AP47" s="1"/>
    </row>
    <row r="48" spans="2:42" ht="12.75" customHeight="1">
      <c r="B48" s="86" t="s">
        <v>0</v>
      </c>
      <c r="C48" s="87">
        <v>0.007946</v>
      </c>
      <c r="D48" s="88">
        <v>67.32</v>
      </c>
      <c r="E48" s="88">
        <v>88.41</v>
      </c>
      <c r="W48" s="1"/>
      <c r="X48" s="1"/>
      <c r="AI48" s="1"/>
      <c r="AJ48" s="1"/>
      <c r="AK48" s="1"/>
      <c r="AL48" s="1"/>
      <c r="AM48" s="1"/>
      <c r="AN48" s="1"/>
      <c r="AO48" s="1"/>
      <c r="AP48" s="1"/>
    </row>
    <row r="49" spans="2:42" ht="12.75" customHeight="1">
      <c r="B49" s="86" t="s">
        <v>15</v>
      </c>
      <c r="C49" s="87">
        <v>0</v>
      </c>
      <c r="D49" s="24"/>
      <c r="E49" s="23"/>
      <c r="W49" s="1"/>
      <c r="X49" s="1"/>
      <c r="AI49" s="1"/>
      <c r="AJ49" s="1"/>
      <c r="AK49" s="1"/>
      <c r="AL49" s="1"/>
      <c r="AM49" s="1"/>
      <c r="AN49" s="1"/>
      <c r="AO49" s="1"/>
      <c r="AP49" s="1"/>
    </row>
    <row r="50" spans="2:42" ht="12.75" customHeight="1">
      <c r="B50" s="86" t="s">
        <v>16</v>
      </c>
      <c r="C50" s="87">
        <v>0</v>
      </c>
      <c r="D50" s="24"/>
      <c r="E50" s="23"/>
      <c r="W50" s="1"/>
      <c r="X50" s="1"/>
      <c r="AI50" s="1"/>
      <c r="AJ50" s="1"/>
      <c r="AK50" s="1"/>
      <c r="AL50" s="1"/>
      <c r="AM50" s="1"/>
      <c r="AN50" s="1"/>
      <c r="AO50" s="1"/>
      <c r="AP50" s="1"/>
    </row>
    <row r="51" spans="2:42" ht="12.75" customHeight="1">
      <c r="B51" s="45"/>
      <c r="W51" s="1"/>
      <c r="X51" s="1"/>
      <c r="AI51" s="1"/>
      <c r="AJ51" s="1"/>
      <c r="AK51" s="1"/>
      <c r="AL51" s="1"/>
      <c r="AM51" s="1"/>
      <c r="AN51" s="1"/>
      <c r="AO51" s="1"/>
      <c r="AP51" s="1"/>
    </row>
    <row r="52" spans="2:42" ht="12.75" customHeight="1">
      <c r="B52" s="86" t="s">
        <v>17</v>
      </c>
      <c r="C52" s="88">
        <v>70.04</v>
      </c>
      <c r="D52" s="88">
        <v>59.56999999999999</v>
      </c>
      <c r="E52" s="88">
        <v>65.34</v>
      </c>
      <c r="F52" s="88">
        <v>59.72</v>
      </c>
      <c r="G52" s="88">
        <v>78.36</v>
      </c>
      <c r="H52" s="88">
        <v>88.24</v>
      </c>
      <c r="I52" s="88">
        <v>1816.25</v>
      </c>
      <c r="W52" s="1"/>
      <c r="X52" s="1"/>
      <c r="AI52" s="1"/>
      <c r="AJ52" s="1"/>
      <c r="AK52" s="1"/>
      <c r="AL52" s="1"/>
      <c r="AM52" s="1"/>
      <c r="AN52" s="1"/>
      <c r="AO52" s="1"/>
      <c r="AP52" s="1"/>
    </row>
    <row r="53" spans="2:42" ht="12.75" customHeight="1">
      <c r="B53" s="86"/>
      <c r="C53" s="88">
        <v>483.83</v>
      </c>
      <c r="D53" s="88">
        <v>419.84999999999997</v>
      </c>
      <c r="E53" s="88">
        <v>453.66</v>
      </c>
      <c r="F53" s="88">
        <v>416.78</v>
      </c>
      <c r="G53" s="88">
        <v>538.96</v>
      </c>
      <c r="H53" s="88">
        <v>569.2600000000001</v>
      </c>
      <c r="I53" s="88">
        <v>2297.2699999999995</v>
      </c>
      <c r="W53" s="1"/>
      <c r="X53" s="1"/>
      <c r="AI53" s="1"/>
      <c r="AJ53" s="1"/>
      <c r="AK53" s="1"/>
      <c r="AL53" s="1"/>
      <c r="AM53" s="1"/>
      <c r="AN53" s="1"/>
      <c r="AO53" s="1"/>
      <c r="AP53" s="1"/>
    </row>
    <row r="54" spans="2:42" ht="12.75" customHeight="1">
      <c r="B54" s="86"/>
      <c r="C54" s="88">
        <v>1031.03</v>
      </c>
      <c r="D54" s="88">
        <v>877.8900000000001</v>
      </c>
      <c r="E54" s="88">
        <v>963.57</v>
      </c>
      <c r="F54" s="88">
        <v>886.69</v>
      </c>
      <c r="G54" s="88">
        <v>1139.88</v>
      </c>
      <c r="H54" s="88">
        <v>1352.89</v>
      </c>
      <c r="I54" s="88">
        <v>3080.9</v>
      </c>
      <c r="W54" s="1"/>
      <c r="X54" s="1"/>
      <c r="AI54" s="1"/>
      <c r="AJ54" s="1"/>
      <c r="AK54" s="1"/>
      <c r="AL54" s="1"/>
      <c r="AM54" s="1"/>
      <c r="AN54" s="1"/>
      <c r="AO54" s="1"/>
      <c r="AP54" s="1"/>
    </row>
    <row r="55" spans="2:42" ht="12.75" customHeight="1">
      <c r="B55" s="86" t="s">
        <v>18</v>
      </c>
      <c r="C55" s="87">
        <v>0.08143399999999999</v>
      </c>
      <c r="D55" s="87">
        <v>0.060056000000000005</v>
      </c>
      <c r="E55" s="87">
        <v>0.08189</v>
      </c>
      <c r="F55" s="87">
        <v>0.102775</v>
      </c>
      <c r="G55" s="87">
        <v>0.142802</v>
      </c>
      <c r="H55" s="87">
        <v>0.19475699999999999</v>
      </c>
      <c r="I55" s="87">
        <v>0.19475699999999999</v>
      </c>
      <c r="W55" s="1"/>
      <c r="X55" s="1"/>
      <c r="AI55" s="1"/>
      <c r="AJ55" s="1"/>
      <c r="AK55" s="1"/>
      <c r="AL55" s="1"/>
      <c r="AM55" s="1"/>
      <c r="AN55" s="1"/>
      <c r="AO55" s="1"/>
      <c r="AP55" s="1"/>
    </row>
    <row r="56" spans="2:42" ht="12.75" customHeight="1">
      <c r="B56" s="44"/>
      <c r="C56" s="87">
        <v>0.074534</v>
      </c>
      <c r="D56" s="87">
        <v>0.054968</v>
      </c>
      <c r="E56" s="87">
        <v>0.07495199999999999</v>
      </c>
      <c r="F56" s="87">
        <v>0.09406700000000001</v>
      </c>
      <c r="G56" s="87">
        <v>0.13070299999999999</v>
      </c>
      <c r="H56" s="87">
        <v>0.17825600000000003</v>
      </c>
      <c r="I56" s="87">
        <v>0.17825600000000003</v>
      </c>
      <c r="W56" s="1"/>
      <c r="X56" s="1"/>
      <c r="AI56" s="1"/>
      <c r="AJ56" s="1"/>
      <c r="AK56" s="1"/>
      <c r="AL56" s="1"/>
      <c r="AM56" s="1"/>
      <c r="AN56" s="1"/>
      <c r="AO56" s="1"/>
      <c r="AP56" s="1"/>
    </row>
    <row r="57" spans="2:42" ht="12.75" customHeight="1">
      <c r="B57" s="44"/>
      <c r="C57" s="87">
        <v>0.074848</v>
      </c>
      <c r="D57" s="87">
        <v>0.055199</v>
      </c>
      <c r="E57" s="87">
        <v>0.075268</v>
      </c>
      <c r="F57" s="87">
        <v>0.094463</v>
      </c>
      <c r="G57" s="87">
        <v>0.13125299999999998</v>
      </c>
      <c r="H57" s="87">
        <v>0.179006</v>
      </c>
      <c r="I57" s="87">
        <v>0.179006</v>
      </c>
      <c r="W57" s="1"/>
      <c r="X57" s="1"/>
      <c r="AI57" s="1"/>
      <c r="AJ57" s="1"/>
      <c r="AK57" s="1"/>
      <c r="AL57" s="1"/>
      <c r="AM57" s="1"/>
      <c r="AN57" s="1"/>
      <c r="AO57" s="1"/>
      <c r="AP57" s="1"/>
    </row>
    <row r="58" spans="2:42" ht="12.75" customHeight="1">
      <c r="B58" s="44"/>
      <c r="C58" s="87">
        <v>0.055927</v>
      </c>
      <c r="D58" s="87">
        <v>0.041245000000000004</v>
      </c>
      <c r="E58" s="87">
        <v>0.05624</v>
      </c>
      <c r="F58" s="87">
        <v>0.070583</v>
      </c>
      <c r="G58" s="87">
        <v>0.098073</v>
      </c>
      <c r="H58" s="87">
        <v>0.133755</v>
      </c>
      <c r="I58" s="87">
        <v>0.133755</v>
      </c>
      <c r="W58" s="1"/>
      <c r="X58" s="1"/>
      <c r="AI58" s="1"/>
      <c r="AJ58" s="1"/>
      <c r="AK58" s="1"/>
      <c r="AL58" s="1"/>
      <c r="AM58" s="1"/>
      <c r="AN58" s="1"/>
      <c r="AO58" s="1"/>
      <c r="AP58" s="1"/>
    </row>
    <row r="59" spans="2:42" ht="12.75" customHeight="1">
      <c r="B59" s="44"/>
      <c r="C59" s="87">
        <v>0.028329</v>
      </c>
      <c r="D59" s="87">
        <v>0.020892</v>
      </c>
      <c r="E59" s="87">
        <v>0.028488000000000003</v>
      </c>
      <c r="F59" s="87">
        <v>0.035753</v>
      </c>
      <c r="G59" s="87">
        <v>0.04967800000000001</v>
      </c>
      <c r="H59" s="87">
        <v>0.06775199999999999</v>
      </c>
      <c r="I59" s="87">
        <v>0.06775199999999999</v>
      </c>
      <c r="W59" s="1"/>
      <c r="X59" s="1"/>
      <c r="AI59" s="1"/>
      <c r="AJ59" s="1"/>
      <c r="AK59" s="1"/>
      <c r="AL59" s="1"/>
      <c r="AM59" s="1"/>
      <c r="AN59" s="1"/>
      <c r="AO59" s="1"/>
      <c r="AP59" s="1"/>
    </row>
    <row r="60" spans="2:42" ht="12.75" customHeight="1">
      <c r="B60" s="44"/>
      <c r="C60" s="87">
        <v>0.013903</v>
      </c>
      <c r="D60" s="87">
        <v>0.010253000000000002</v>
      </c>
      <c r="E60" s="87">
        <v>0.013980999999999999</v>
      </c>
      <c r="F60" s="87">
        <v>0.017547</v>
      </c>
      <c r="G60" s="87">
        <v>0.024381</v>
      </c>
      <c r="H60" s="87">
        <v>0.033251</v>
      </c>
      <c r="I60" s="87">
        <v>0.033251</v>
      </c>
      <c r="W60" s="1"/>
      <c r="X60" s="1"/>
      <c r="AI60" s="1"/>
      <c r="AJ60" s="1"/>
      <c r="AK60" s="1"/>
      <c r="AL60" s="1"/>
      <c r="AM60" s="1"/>
      <c r="AN60" s="1"/>
      <c r="AO60" s="1"/>
      <c r="AP60" s="1"/>
    </row>
    <row r="61" spans="2:42" ht="12.75" customHeight="1">
      <c r="B61" s="44"/>
      <c r="C61" s="87">
        <v>0.003868</v>
      </c>
      <c r="D61" s="87">
        <v>0.002852</v>
      </c>
      <c r="E61" s="87">
        <v>0.0038900000000000002</v>
      </c>
      <c r="F61" s="87">
        <v>0.004881</v>
      </c>
      <c r="G61" s="87">
        <v>0.006783</v>
      </c>
      <c r="H61" s="87">
        <v>0.009250000000000001</v>
      </c>
      <c r="I61" s="87">
        <v>0.009250000000000001</v>
      </c>
      <c r="W61" s="1"/>
      <c r="X61" s="1"/>
      <c r="AI61" s="1"/>
      <c r="AJ61" s="1"/>
      <c r="AK61" s="1"/>
      <c r="AL61" s="1"/>
      <c r="AM61" s="1"/>
      <c r="AN61" s="1"/>
      <c r="AO61" s="1"/>
      <c r="AP61" s="1"/>
    </row>
    <row r="62" spans="2:42" ht="12.75" customHeight="1">
      <c r="B62" s="84" t="s">
        <v>6</v>
      </c>
      <c r="C62" s="85">
        <v>4.072165</v>
      </c>
      <c r="D62" s="85">
        <f aca="true" t="shared" si="3" ref="D62:I62">+C62</f>
        <v>4.072165</v>
      </c>
      <c r="E62" s="85">
        <f t="shared" si="3"/>
        <v>4.072165</v>
      </c>
      <c r="F62" s="85">
        <f t="shared" si="3"/>
        <v>4.072165</v>
      </c>
      <c r="G62" s="85">
        <f t="shared" si="3"/>
        <v>4.072165</v>
      </c>
      <c r="H62" s="85">
        <f t="shared" si="3"/>
        <v>4.072165</v>
      </c>
      <c r="I62" s="85">
        <f t="shared" si="3"/>
        <v>4.072165</v>
      </c>
      <c r="W62" s="1"/>
      <c r="X62" s="1"/>
      <c r="AI62" s="1"/>
      <c r="AJ62" s="1"/>
      <c r="AK62" s="1"/>
      <c r="AL62" s="1"/>
      <c r="AM62" s="1"/>
      <c r="AN62" s="1"/>
      <c r="AO62" s="1"/>
      <c r="AP62" s="1"/>
    </row>
    <row r="63" spans="2:42" ht="12.75" customHeight="1">
      <c r="B63" s="86" t="s">
        <v>5</v>
      </c>
      <c r="C63" s="87">
        <f>0.1186/100</f>
        <v>0.001186</v>
      </c>
      <c r="D63" s="87">
        <f>0.06/100</f>
        <v>0.0006</v>
      </c>
      <c r="W63" s="1"/>
      <c r="X63" s="1"/>
      <c r="AI63" s="1"/>
      <c r="AJ63" s="1"/>
      <c r="AK63" s="1"/>
      <c r="AL63" s="1"/>
      <c r="AM63" s="1"/>
      <c r="AN63" s="1"/>
      <c r="AO63" s="1"/>
      <c r="AP63" s="1"/>
    </row>
    <row r="64" spans="2:42" ht="12.75" customHeight="1">
      <c r="B64" s="86" t="s">
        <v>1</v>
      </c>
      <c r="C64" s="87">
        <v>0.000339</v>
      </c>
      <c r="D64" s="87">
        <v>0.000171</v>
      </c>
      <c r="W64" s="1"/>
      <c r="X64" s="1"/>
      <c r="AI64" s="1"/>
      <c r="AJ64" s="1"/>
      <c r="AK64" s="1"/>
      <c r="AL64" s="1"/>
      <c r="AM64" s="1"/>
      <c r="AN64" s="1"/>
      <c r="AO64" s="1"/>
      <c r="AP64" s="1"/>
    </row>
    <row r="65" spans="2:42" ht="12.75" customHeight="1">
      <c r="B65" s="86" t="s">
        <v>27</v>
      </c>
      <c r="C65" s="99">
        <v>-0.01</v>
      </c>
      <c r="D65" s="99">
        <v>-0.08</v>
      </c>
      <c r="E65" s="99">
        <v>0</v>
      </c>
      <c r="F65" s="99">
        <v>0</v>
      </c>
      <c r="G65" s="99">
        <v>0</v>
      </c>
      <c r="H65" s="99">
        <v>0</v>
      </c>
      <c r="I65" s="99">
        <v>0</v>
      </c>
      <c r="W65" s="1"/>
      <c r="X65" s="1"/>
      <c r="AI65" s="1"/>
      <c r="AJ65" s="1"/>
      <c r="AK65" s="1"/>
      <c r="AL65" s="1"/>
      <c r="AM65" s="1"/>
      <c r="AN65" s="1"/>
      <c r="AO65" s="1"/>
      <c r="AP65" s="1"/>
    </row>
    <row r="66" spans="2:42" ht="12.75" customHeight="1">
      <c r="B66" s="86" t="s">
        <v>28</v>
      </c>
      <c r="C66" s="99">
        <v>0.06</v>
      </c>
      <c r="D66" s="99">
        <v>0.01</v>
      </c>
      <c r="E66" s="99">
        <v>0</v>
      </c>
      <c r="F66" s="99">
        <v>0</v>
      </c>
      <c r="G66" s="99">
        <v>0</v>
      </c>
      <c r="H66" s="99">
        <v>0</v>
      </c>
      <c r="I66" s="99">
        <v>0</v>
      </c>
      <c r="W66" s="1"/>
      <c r="X66" s="1"/>
      <c r="AI66" s="1"/>
      <c r="AJ66" s="1"/>
      <c r="AK66" s="1"/>
      <c r="AL66" s="1"/>
      <c r="AM66" s="1"/>
      <c r="AN66" s="1"/>
      <c r="AO66" s="1"/>
      <c r="AP66" s="1"/>
    </row>
    <row r="67" spans="2:42" ht="12.75" customHeight="1">
      <c r="B67" s="86" t="s">
        <v>51</v>
      </c>
      <c r="C67" s="99">
        <v>0</v>
      </c>
      <c r="D67" s="99">
        <v>0</v>
      </c>
      <c r="E67" s="99">
        <v>0</v>
      </c>
      <c r="F67" s="99">
        <v>0</v>
      </c>
      <c r="G67" s="99">
        <v>0</v>
      </c>
      <c r="H67" s="99">
        <v>0</v>
      </c>
      <c r="I67" s="99">
        <v>-1728.01</v>
      </c>
      <c r="W67" s="1"/>
      <c r="X67" s="1"/>
      <c r="AI67" s="1"/>
      <c r="AJ67" s="1"/>
      <c r="AK67" s="1"/>
      <c r="AL67" s="1"/>
      <c r="AM67" s="1"/>
      <c r="AN67" s="1"/>
      <c r="AO67" s="1"/>
      <c r="AP67" s="1"/>
    </row>
    <row r="68" spans="2:42" ht="12.75" customHeight="1">
      <c r="B68" s="86" t="s">
        <v>3</v>
      </c>
      <c r="C68" s="87">
        <v>0</v>
      </c>
      <c r="D68" s="23">
        <v>0</v>
      </c>
      <c r="W68" s="1"/>
      <c r="X68" s="1"/>
      <c r="AI68" s="1"/>
      <c r="AJ68" s="1"/>
      <c r="AK68" s="1"/>
      <c r="AL68" s="1"/>
      <c r="AM68" s="1"/>
      <c r="AN68" s="1"/>
      <c r="AO68" s="1"/>
      <c r="AP68" s="1"/>
    </row>
    <row r="69" spans="2:42" ht="12.75" customHeight="1">
      <c r="B69" s="86" t="s">
        <v>4</v>
      </c>
      <c r="C69" s="87">
        <v>0</v>
      </c>
      <c r="D69" s="87">
        <v>0</v>
      </c>
      <c r="W69" s="1"/>
      <c r="X69" s="1"/>
      <c r="AI69" s="1"/>
      <c r="AJ69" s="1"/>
      <c r="AK69" s="1"/>
      <c r="AL69" s="1"/>
      <c r="AM69" s="1"/>
      <c r="AN69" s="1"/>
      <c r="AO69" s="1"/>
      <c r="AP69" s="1"/>
    </row>
    <row r="70" spans="2:42" ht="12.75" customHeight="1">
      <c r="B70" s="86" t="s">
        <v>2</v>
      </c>
      <c r="C70" s="87">
        <v>-0.323545</v>
      </c>
      <c r="D70" s="88">
        <v>-26.13</v>
      </c>
      <c r="E70" s="87"/>
      <c r="G70" s="93"/>
      <c r="H70" s="93"/>
      <c r="W70" s="1"/>
      <c r="X70" s="1"/>
      <c r="AI70" s="1"/>
      <c r="AJ70" s="1"/>
      <c r="AK70" s="1"/>
      <c r="AL70" s="1"/>
      <c r="AM70" s="1"/>
      <c r="AN70" s="1"/>
      <c r="AO70" s="1"/>
      <c r="AP70" s="1"/>
    </row>
    <row r="71" spans="2:42" ht="12.75" customHeight="1">
      <c r="B71" s="44"/>
      <c r="C71" s="87">
        <v>-0.277345</v>
      </c>
      <c r="D71" s="23"/>
      <c r="E71" s="87"/>
      <c r="G71" s="93"/>
      <c r="W71" s="1"/>
      <c r="X71" s="1"/>
      <c r="AI71" s="1"/>
      <c r="AJ71" s="1"/>
      <c r="AK71" s="1"/>
      <c r="AL71" s="1"/>
      <c r="AM71" s="1"/>
      <c r="AN71" s="1"/>
      <c r="AO71" s="1"/>
      <c r="AP71" s="1"/>
    </row>
    <row r="72" spans="2:42" ht="12.75" customHeight="1">
      <c r="B72" s="44"/>
      <c r="C72" s="87">
        <v>-0.29624500000000004</v>
      </c>
      <c r="D72" s="23"/>
      <c r="E72" s="87"/>
      <c r="G72" s="93"/>
      <c r="W72" s="1"/>
      <c r="X72" s="1"/>
      <c r="AI72" s="1"/>
      <c r="AJ72" s="1"/>
      <c r="AK72" s="1"/>
      <c r="AL72" s="1"/>
      <c r="AM72" s="1"/>
      <c r="AN72" s="1"/>
      <c r="AO72" s="1"/>
      <c r="AP72" s="1"/>
    </row>
    <row r="73" spans="2:42" ht="12.75" customHeight="1">
      <c r="B73" s="44"/>
      <c r="C73" s="87">
        <v>-0.301445</v>
      </c>
      <c r="D73" s="23"/>
      <c r="E73" s="87"/>
      <c r="G73" s="93"/>
      <c r="W73" s="1"/>
      <c r="X73" s="1"/>
      <c r="AI73" s="1"/>
      <c r="AJ73" s="1"/>
      <c r="AK73" s="1"/>
      <c r="AL73" s="1"/>
      <c r="AM73" s="1"/>
      <c r="AN73" s="1"/>
      <c r="AO73" s="1"/>
      <c r="AP73" s="1"/>
    </row>
    <row r="74" spans="2:42" ht="12.75" customHeight="1">
      <c r="B74" s="44"/>
      <c r="C74" s="87">
        <v>0.0158</v>
      </c>
      <c r="D74" s="23"/>
      <c r="E74" s="87"/>
      <c r="G74" s="93"/>
      <c r="W74" s="1"/>
      <c r="X74" s="1"/>
      <c r="AI74" s="1"/>
      <c r="AJ74" s="1"/>
      <c r="AK74" s="1"/>
      <c r="AL74" s="1"/>
      <c r="AM74" s="1"/>
      <c r="AN74" s="1"/>
      <c r="AO74" s="1"/>
      <c r="AP74" s="1"/>
    </row>
    <row r="75" spans="2:42" ht="12.75" customHeight="1">
      <c r="B75" s="44"/>
      <c r="C75" s="87">
        <v>0.0066</v>
      </c>
      <c r="D75" s="23"/>
      <c r="E75" s="87"/>
      <c r="G75" s="93"/>
      <c r="W75" s="1"/>
      <c r="X75" s="1"/>
      <c r="AI75" s="1"/>
      <c r="AJ75" s="1"/>
      <c r="AK75" s="1"/>
      <c r="AL75" s="1"/>
      <c r="AM75" s="1"/>
      <c r="AN75" s="1"/>
      <c r="AO75" s="1"/>
      <c r="AP75" s="1"/>
    </row>
    <row r="76" spans="2:42" ht="12.75">
      <c r="B76" s="86" t="s">
        <v>19</v>
      </c>
      <c r="C76" s="87">
        <v>0</v>
      </c>
      <c r="W76" s="1"/>
      <c r="X76" s="1"/>
      <c r="AI76" s="1"/>
      <c r="AJ76" s="1"/>
      <c r="AK76" s="1"/>
      <c r="AL76" s="1"/>
      <c r="AM76" s="1"/>
      <c r="AN76" s="1"/>
      <c r="AO76" s="1"/>
      <c r="AP76" s="1"/>
    </row>
  </sheetData>
  <mergeCells count="41">
    <mergeCell ref="H31:H33"/>
    <mergeCell ref="U31:U33"/>
    <mergeCell ref="P31:P33"/>
    <mergeCell ref="L31:L33"/>
    <mergeCell ref="M31:M33"/>
    <mergeCell ref="N31:N33"/>
    <mergeCell ref="O31:O33"/>
    <mergeCell ref="J31:J33"/>
    <mergeCell ref="K31:K33"/>
    <mergeCell ref="C31:C33"/>
    <mergeCell ref="D31:D33"/>
    <mergeCell ref="C34:V34"/>
    <mergeCell ref="O22:O29"/>
    <mergeCell ref="K22:K29"/>
    <mergeCell ref="R31:R33"/>
    <mergeCell ref="S31:S33"/>
    <mergeCell ref="V31:V33"/>
    <mergeCell ref="C22:C29"/>
    <mergeCell ref="D22:D29"/>
    <mergeCell ref="E22:E29"/>
    <mergeCell ref="F22:F29"/>
    <mergeCell ref="G22:G29"/>
    <mergeCell ref="E31:E33"/>
    <mergeCell ref="F31:F33"/>
    <mergeCell ref="G31:G33"/>
    <mergeCell ref="AI16:AK19"/>
    <mergeCell ref="V18:V20"/>
    <mergeCell ref="H22:H29"/>
    <mergeCell ref="B7:V7"/>
    <mergeCell ref="M22:M27"/>
    <mergeCell ref="H18:H20"/>
    <mergeCell ref="Q18:Q20"/>
    <mergeCell ref="I22:I29"/>
    <mergeCell ref="N22:N29"/>
    <mergeCell ref="U22:U29"/>
    <mergeCell ref="L28:L29"/>
    <mergeCell ref="M28:M29"/>
    <mergeCell ref="R28:R29"/>
    <mergeCell ref="R22:R27"/>
    <mergeCell ref="L22:L27"/>
    <mergeCell ref="S16:T19"/>
  </mergeCells>
  <hyperlinks>
    <hyperlink ref="AO5" r:id="rId1" display=" periodi precedenti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2023-04-06T10:50:26Z</dcterms:modified>
  <cp:category/>
  <cp:version/>
  <cp:contentType/>
  <cp:contentStatus/>
</cp:coreProperties>
</file>