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ariffe\Sistemi tariffari\GAS\Coimepa-ENTAR\Tariffe_anno_2020\Tariffe COIMEPA\"/>
    </mc:Choice>
  </mc:AlternateContent>
  <bookViews>
    <workbookView xWindow="-1695" yWindow="2205" windowWidth="20370" windowHeight="5820"/>
  </bookViews>
  <sheets>
    <sheet name="da 1.10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calcChain.xml><?xml version="1.0" encoding="utf-8"?>
<calcChain xmlns="http://schemas.openxmlformats.org/spreadsheetml/2006/main">
  <c r="P23" i="12" l="1"/>
  <c r="P28" i="12"/>
  <c r="U22" i="12" l="1"/>
  <c r="E31" i="12" l="1"/>
  <c r="R28" i="12" l="1"/>
  <c r="M28" i="12"/>
  <c r="L28" i="12"/>
  <c r="J28" i="12"/>
  <c r="J29" i="12"/>
  <c r="V28" i="12" l="1"/>
  <c r="V29" i="12"/>
  <c r="I33" i="12"/>
  <c r="I32" i="12"/>
  <c r="S31" i="12"/>
  <c r="V31" i="12" s="1"/>
  <c r="O31" i="12"/>
  <c r="N31" i="12"/>
  <c r="I31" i="12"/>
  <c r="H31" i="12"/>
  <c r="J27" i="12"/>
  <c r="J26" i="12"/>
  <c r="J25" i="12"/>
  <c r="J24" i="12"/>
  <c r="J23" i="12"/>
  <c r="R22" i="12"/>
  <c r="M22" i="12"/>
  <c r="L22" i="12"/>
  <c r="K22" i="12"/>
  <c r="G22" i="12"/>
  <c r="F22" i="12"/>
  <c r="E22" i="12"/>
  <c r="D22" i="12"/>
  <c r="C22" i="12"/>
  <c r="V22" i="12" l="1"/>
  <c r="V27" i="12"/>
  <c r="V23" i="12"/>
  <c r="V24" i="12"/>
  <c r="V26" i="12"/>
  <c r="V25" i="12"/>
  <c r="H22" i="12"/>
  <c r="P24" i="12"/>
  <c r="P27" i="12"/>
  <c r="P22" i="12"/>
  <c r="P29" i="12"/>
  <c r="P33" i="12"/>
  <c r="P26" i="12"/>
  <c r="P25" i="12"/>
  <c r="P32" i="12"/>
  <c r="P31" i="12"/>
</calcChain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<sst xmlns="http://schemas.openxmlformats.org/spreadsheetml/2006/main" count="176" uniqueCount="93">
  <si>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</si>
  <si>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</si>
  <si>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</si>
  <si>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</si>
  <si>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</si>
  <si>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</si>
  <si>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</si>
  <si>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</si>
  <si>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</si>
  <si>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</si>
  <si>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</si>
  <si>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</si>
  <si>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</si>
  <si>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</si>
  <si>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</si>
  <si>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</si>
  <si>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</si>
  <si>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</si>
  <si>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</si>
  <si>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</si>
  <si>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</si>
  <si>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</si>
  <si>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</si>
  <si>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</si>
  <si>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</si>
  <si>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</si>
  <si>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</si>
  <si>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</si>
  <si>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</si>
  <si>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</si>
  <si>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</si>
  <si>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</si>
  <si>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</si>
  <si>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</si>
  <si>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</si>
  <si>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</si>
  <si>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</si>
  <si>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</si>
  <si>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</si>
  <si>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</si>
  <si>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</si>
  <si>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</si>
  <si>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</si>
  <si>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</si>
  <si>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</si>
  <si>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</si>
  <si>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</si>
  <si>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</si>
  <si>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</si>
  <si>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</si>
  <si>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</si>
  <si>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</si>
  <si>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</si>
  <si>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</si>
  <si>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</si>
  <si>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</si>
  <si>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</si>
  <si>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</si>
  <si>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</si>
  <si>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</si>
  <si>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</si>
  <si>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</si>
  <si>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</si>
  <si>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</si>
  <si>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</si>
  <si>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</si>
  <si>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</si>
  <si>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</si>
  <si>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</si>
  <si>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</si>
  <si>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</si>
  <si>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</si>
  <si>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</si>
  <si>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</si>
  <si>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</si>
  <si>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</si>
  <si>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</si>
  <si>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</si>
  <si>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</si>
  <si>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</si>
  <si>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</si>
  <si>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</si>
  <si>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</si>
  <si>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</si>
  <si>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</si>
  <si>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</si>
  <si>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</si>
  <si>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</si>
  <si>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Ai clienti che ricevono la bolletta in formato elettronico e la pagano con addebito automatico è applicato uno sconto di 12 euro/anno.</t>
  </si>
  <si>
    <t>Per visualizzare in dettaglio le componenti di prezzo, cliccare su "+" sopra le colonne H, P, V</t>
  </si>
  <si>
    <t>dal 1 ottobre 2020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</si>
  <si>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2020</t>
    </r>
  </si>
  <si>
    <t>1 ottobre - 31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</si>
</sst>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1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u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7" fontId="18" fillId="2" borderId="5" xfId="0" applyNumberFormat="1" applyFont="1" applyFill="1" applyBorder="1" applyAlignment="1">
      <alignment horizontal="right" vertical="center"/>
    </xf>
    <xf numFmtId="167" fontId="18" fillId="2" borderId="2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 applyProtection="1">
      <alignment vertical="center"/>
    </xf>
    <xf numFmtId="169" fontId="2" fillId="2" borderId="0" xfId="0" applyNumberFormat="1" applyFont="1" applyFill="1" applyAlignment="1">
      <alignment vertical="center"/>
    </xf>
    <xf numFmtId="169" fontId="8" fillId="2" borderId="0" xfId="0" applyNumberFormat="1" applyFont="1" applyFill="1" applyAlignment="1">
      <alignment vertical="center"/>
    </xf>
    <xf numFmtId="0" fontId="19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 applyProtection="1">
      <alignment vertical="center"/>
    </xf>
    <xf numFmtId="168" fontId="22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 applyProtection="1">
      <alignment vertical="center"/>
    </xf>
    <xf numFmtId="168" fontId="22" fillId="2" borderId="2" xfId="0" applyNumberFormat="1" applyFont="1" applyFill="1" applyBorder="1" applyAlignment="1" applyProtection="1">
      <alignment horizontal="right" vertical="center"/>
    </xf>
    <xf numFmtId="169" fontId="2" fillId="2" borderId="0" xfId="0" applyNumberFormat="1" applyFont="1" applyFill="1" applyBorder="1" applyAlignment="1">
      <alignment vertical="center"/>
    </xf>
    <xf numFmtId="168" fontId="22" fillId="2" borderId="5" xfId="0" applyNumberFormat="1" applyFont="1" applyFill="1" applyBorder="1" applyAlignment="1">
      <alignment horizontal="right" vertical="center"/>
    </xf>
    <xf numFmtId="168" fontId="22" fillId="2" borderId="5" xfId="0" applyNumberFormat="1" applyFont="1" applyFill="1" applyBorder="1" applyAlignment="1" applyProtection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 applyProtection="1">
      <alignment vertical="center"/>
    </xf>
    <xf numFmtId="168" fontId="2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69" fontId="2" fillId="3" borderId="0" xfId="0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168" fontId="22" fillId="2" borderId="9" xfId="0" applyNumberFormat="1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>
      <alignment vertical="center"/>
    </xf>
    <xf numFmtId="168" fontId="22" fillId="2" borderId="3" xfId="0" applyNumberFormat="1" applyFont="1" applyFill="1" applyBorder="1" applyAlignment="1">
      <alignment horizontal="right" vertical="center"/>
    </xf>
    <xf numFmtId="168" fontId="22" fillId="2" borderId="10" xfId="0" applyNumberFormat="1" applyFont="1" applyFill="1" applyBorder="1" applyAlignment="1" applyProtection="1">
      <alignment horizontal="right" vertical="center"/>
    </xf>
    <xf numFmtId="168" fontId="22" fillId="2" borderId="8" xfId="0" applyNumberFormat="1" applyFont="1" applyFill="1" applyBorder="1" applyAlignment="1" applyProtection="1">
      <alignment horizontal="right" vertical="center"/>
    </xf>
    <xf numFmtId="166" fontId="22" fillId="2" borderId="4" xfId="0" applyNumberFormat="1" applyFont="1" applyFill="1" applyBorder="1" applyAlignment="1" applyProtection="1">
      <alignment horizontal="right" vertical="center"/>
    </xf>
    <xf numFmtId="168" fontId="22" fillId="2" borderId="0" xfId="0" applyNumberFormat="1" applyFont="1" applyFill="1" applyBorder="1" applyAlignment="1" applyProtection="1">
      <alignment horizontal="right" vertical="center"/>
    </xf>
    <xf numFmtId="0" fontId="19" fillId="3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0" xfId="0" quotePrefix="1" applyFont="1" applyFill="1" applyBorder="1" applyAlignment="1" applyProtection="1">
      <alignment vertical="center"/>
      <protection locked="0"/>
    </xf>
    <xf numFmtId="0" fontId="2" fillId="3" borderId="10" xfId="0" quotePrefix="1" applyFont="1" applyFill="1" applyBorder="1" applyAlignment="1">
      <alignment horizontal="left" vertical="center"/>
    </xf>
    <xf numFmtId="0" fontId="2" fillId="3" borderId="8" xfId="0" quotePrefix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1" fillId="2" borderId="6" xfId="1" applyFont="1" applyFill="1" applyBorder="1" applyAlignment="1" applyProtection="1">
      <alignment vertical="center"/>
    </xf>
    <xf numFmtId="41" fontId="4" fillId="3" borderId="14" xfId="3" quotePrefix="1" applyFont="1" applyFill="1" applyBorder="1" applyAlignment="1">
      <alignment vertical="center" wrapText="1"/>
    </xf>
    <xf numFmtId="41" fontId="4" fillId="3" borderId="12" xfId="3" quotePrefix="1" applyFont="1" applyFill="1" applyBorder="1" applyAlignment="1">
      <alignment vertical="center" wrapText="1"/>
    </xf>
    <xf numFmtId="41" fontId="4" fillId="3" borderId="0" xfId="3" quotePrefix="1" applyFont="1" applyFill="1" applyBorder="1" applyAlignment="1">
      <alignment vertical="center" wrapText="1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5" fillId="2" borderId="0" xfId="1" applyFont="1" applyFill="1" applyAlignment="1" applyProtection="1">
      <alignment vertical="center"/>
      <protection locked="0"/>
    </xf>
    <xf numFmtId="166" fontId="22" fillId="2" borderId="1" xfId="0" applyNumberFormat="1" applyFont="1" applyFill="1" applyBorder="1" applyAlignment="1" applyProtection="1">
      <alignment horizontal="right" vertical="center"/>
    </xf>
    <xf numFmtId="0" fontId="15" fillId="3" borderId="0" xfId="2" applyFont="1" applyFill="1" applyAlignment="1">
      <alignment vertical="center"/>
    </xf>
    <xf numFmtId="0" fontId="26" fillId="3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vertical="center"/>
    </xf>
    <xf numFmtId="0" fontId="20" fillId="3" borderId="0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vertical="center"/>
    </xf>
    <xf numFmtId="4" fontId="20" fillId="2" borderId="0" xfId="0" applyNumberFormat="1" applyFont="1" applyFill="1" applyAlignment="1">
      <alignment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  <xf numFmtId="167" fontId="18" fillId="2" borderId="1" xfId="0" applyNumberFormat="1" applyFont="1" applyFill="1" applyBorder="1" applyAlignment="1">
      <alignment horizontal="right" vertical="center"/>
    </xf>
    <xf numFmtId="168" fontId="22" fillId="2" borderId="4" xfId="0" applyNumberFormat="1" applyFont="1" applyFill="1" applyBorder="1" applyAlignment="1" applyProtection="1">
      <alignment horizontal="right" vertical="center"/>
    </xf>
    <xf numFmtId="168" fontId="22" fillId="2" borderId="15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0" fontId="23" fillId="6" borderId="0" xfId="4" applyFont="1" applyFill="1"/>
    <xf numFmtId="0" fontId="23" fillId="6" borderId="0" xfId="4" applyFont="1" applyFill="1" applyAlignment="1">
      <alignment horizontal="center"/>
    </xf>
    <xf numFmtId="0" fontId="23" fillId="6" borderId="0" xfId="4" applyFont="1" applyFill="1" applyAlignment="1">
      <alignment horizontal="center" vertical="center"/>
    </xf>
    <xf numFmtId="0" fontId="12" fillId="0" borderId="0" xfId="4" applyFont="1"/>
    <xf numFmtId="0" fontId="30" fillId="0" borderId="0" xfId="0" applyFont="1"/>
    <xf numFmtId="0" fontId="2" fillId="0" borderId="0" xfId="4" applyFont="1"/>
    <xf numFmtId="164" fontId="2" fillId="0" borderId="0" xfId="4" applyNumberFormat="1" applyFont="1"/>
    <xf numFmtId="164" fontId="2" fillId="0" borderId="0" xfId="4" applyNumberFormat="1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30" fillId="0" borderId="0" xfId="0" applyFont="1" applyFill="1"/>
    <xf numFmtId="0" fontId="30" fillId="0" borderId="0" xfId="0" applyFont="1" applyFill="1" applyAlignment="1">
      <alignment horizontal="center" vertical="center"/>
    </xf>
    <xf numFmtId="166" fontId="22" fillId="2" borderId="1" xfId="0" applyNumberFormat="1" applyFont="1" applyFill="1" applyBorder="1" applyAlignment="1" applyProtection="1">
      <alignment horizontal="center" vertical="center"/>
    </xf>
    <xf numFmtId="166" fontId="22" fillId="2" borderId="7" xfId="0" applyNumberFormat="1" applyFont="1" applyFill="1" applyBorder="1" applyAlignment="1" applyProtection="1">
      <alignment horizontal="center" vertical="center"/>
    </xf>
    <xf numFmtId="166" fontId="22" fillId="2" borderId="2" xfId="0" applyNumberFormat="1" applyFont="1" applyFill="1" applyBorder="1" applyAlignment="1" applyProtection="1">
      <alignment horizontal="center"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  <xf numFmtId="166" fontId="22" fillId="2" borderId="1" xfId="0" quotePrefix="1" applyNumberFormat="1" applyFont="1" applyFill="1" applyBorder="1" applyAlignment="1">
      <alignment horizontal="right" vertical="center"/>
    </xf>
    <xf numFmtId="166" fontId="22" fillId="2" borderId="1" xfId="0" applyNumberFormat="1" applyFont="1" applyFill="1" applyBorder="1" applyAlignment="1">
      <alignment horizontal="right" vertical="center"/>
    </xf>
    <xf numFmtId="166" fontId="22" fillId="2" borderId="7" xfId="0" applyNumberFormat="1" applyFont="1" applyFill="1" applyBorder="1" applyAlignment="1">
      <alignment horizontal="right" vertical="center"/>
    </xf>
    <xf numFmtId="168" fontId="22" fillId="2" borderId="1" xfId="0" applyNumberFormat="1" applyFont="1" applyFill="1" applyBorder="1" applyAlignment="1" applyProtection="1">
      <alignment horizontal="right" vertical="center"/>
    </xf>
    <xf numFmtId="168" fontId="22" fillId="2" borderId="7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6" fontId="22" fillId="2" borderId="1" xfId="0" quotePrefix="1" applyNumberFormat="1" applyFont="1" applyFill="1" applyBorder="1" applyAlignment="1" applyProtection="1">
      <alignment horizontal="center" vertical="center"/>
    </xf>
    <xf numFmtId="166" fontId="22" fillId="2" borderId="7" xfId="0" quotePrefix="1" applyNumberFormat="1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166" fontId="22" fillId="2" borderId="10" xfId="0" quotePrefix="1" applyNumberFormat="1" applyFont="1" applyFill="1" applyBorder="1" applyAlignment="1" applyProtection="1">
      <alignment horizontal="center" vertical="center"/>
    </xf>
    <xf numFmtId="166" fontId="22" fillId="2" borderId="8" xfId="0" quotePrefix="1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 vertical="center"/>
    </xf>
    <xf numFmtId="166" fontId="22" fillId="2" borderId="10" xfId="0" applyNumberFormat="1" applyFont="1" applyFill="1" applyBorder="1" applyAlignment="1" applyProtection="1">
      <alignment horizontal="right" vertical="center"/>
    </xf>
    <xf numFmtId="166" fontId="22" fillId="2" borderId="8" xfId="0" applyNumberFormat="1" applyFont="1" applyFill="1" applyBorder="1" applyAlignment="1" applyProtection="1">
      <alignment horizontal="right" vertical="center"/>
    </xf>
    <xf numFmtId="166" fontId="22" fillId="2" borderId="1" xfId="0" applyNumberFormat="1" applyFont="1" applyFill="1" applyBorder="1" applyAlignment="1">
      <alignment horizontal="center" vertical="center"/>
    </xf>
    <xf numFmtId="166" fontId="22" fillId="2" borderId="7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 applyProtection="1">
      <alignment horizontal="right" vertical="center"/>
    </xf>
    <xf numFmtId="168" fontId="2" fillId="2" borderId="7" xfId="0" applyNumberFormat="1" applyFont="1" applyFill="1" applyBorder="1" applyAlignment="1" applyProtection="1">
      <alignment horizontal="right" vertical="center"/>
    </xf>
    <xf numFmtId="41" fontId="10" fillId="3" borderId="13" xfId="3" quotePrefix="1" applyFont="1" applyFill="1" applyBorder="1" applyAlignment="1">
      <alignment horizontal="left" vertical="center" wrapText="1"/>
    </xf>
    <xf numFmtId="41" fontId="10" fillId="3" borderId="14" xfId="3" quotePrefix="1" applyFont="1" applyFill="1" applyBorder="1" applyAlignment="1">
      <alignment horizontal="left" vertical="center" wrapText="1"/>
    </xf>
    <xf numFmtId="41" fontId="10" fillId="3" borderId="12" xfId="3" quotePrefix="1" applyFont="1" applyFill="1" applyBorder="1" applyAlignment="1">
      <alignment horizontal="left" vertical="center" wrapText="1"/>
    </xf>
    <xf numFmtId="168" fontId="22" fillId="2" borderId="1" xfId="0" applyNumberFormat="1" applyFont="1" applyFill="1" applyBorder="1" applyAlignment="1">
      <alignment horizontal="right" vertical="center"/>
    </xf>
    <xf numFmtId="168" fontId="22" fillId="2" borderId="7" xfId="0" applyNumberFormat="1" applyFont="1" applyFill="1" applyBorder="1" applyAlignment="1">
      <alignment horizontal="right" vertical="center"/>
    </xf>
  </cellXfs>
  <cellStyles count="5">
    <cellStyle name="=C:\WINNT35\SYSTEM32\COMMAND.COM" xfId="1"/>
    <cellStyle name="Collegamento ipertestuale" xfId="2" builtinId="8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torita.energia.it/it/dati/conde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>
      <selection activeCell="V22" sqref="V22:V29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578125" style="1" customWidth="1"/>
    <col min="18" max="21" width="8.7109375" style="1" customWidth="1" outlineLevel="1"/>
    <col min="22" max="22" width="15.7109375" style="1" customWidth="1"/>
    <col min="23" max="23" width="9.42578125" style="9" bestFit="1" customWidth="1"/>
    <col min="24" max="24" width="0" style="25" hidden="1" customWidth="1"/>
    <col min="25" max="34" width="0" style="1" hidden="1" customWidth="1"/>
    <col min="35" max="35" width="9.140625" style="32"/>
    <col min="36" max="41" width="9.140625" style="30"/>
    <col min="42" max="16384" width="9.140625" style="1"/>
  </cols>
  <sheetData>
    <row r="1" spans="2:41" x14ac:dyDescent="0.2">
      <c r="B1" s="1" t="s">
        <v>12</v>
      </c>
    </row>
    <row r="2" spans="2:41" ht="15" customHeight="1" x14ac:dyDescent="0.2">
      <c r="B2" s="13" t="s">
        <v>20</v>
      </c>
      <c r="C2" s="13"/>
      <c r="D2" s="13"/>
      <c r="E2" s="13"/>
      <c r="F2" s="13"/>
      <c r="G2" s="13"/>
    </row>
    <row r="3" spans="2:41" ht="15" customHeight="1" x14ac:dyDescent="0.2">
      <c r="B3" s="17" t="s">
        <v>42</v>
      </c>
      <c r="C3" s="13"/>
      <c r="D3" s="13"/>
      <c r="E3" s="13"/>
      <c r="F3" s="13"/>
      <c r="G3" s="13"/>
    </row>
    <row r="4" spans="2:41" ht="15" customHeight="1" x14ac:dyDescent="0.2">
      <c r="B4" s="13"/>
      <c r="C4" s="13"/>
      <c r="D4" s="13"/>
      <c r="E4" s="13"/>
      <c r="F4" s="13"/>
      <c r="G4" s="13"/>
    </row>
    <row r="5" spans="2:41" ht="15" customHeight="1" x14ac:dyDescent="0.2">
      <c r="B5" s="90" t="s">
        <v>90</v>
      </c>
      <c r="C5" s="13"/>
      <c r="D5" s="13"/>
      <c r="E5" s="13"/>
      <c r="F5" s="13"/>
      <c r="G5" s="13"/>
      <c r="P5" s="91" t="s">
        <v>89</v>
      </c>
      <c r="Q5" s="91"/>
      <c r="AN5" s="93" t="s">
        <v>41</v>
      </c>
    </row>
    <row r="6" spans="2:41" s="51" customFormat="1" ht="15" customHeight="1" x14ac:dyDescent="0.2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 x14ac:dyDescent="0.2">
      <c r="B7" s="133" t="s">
        <v>47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 x14ac:dyDescent="0.2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 x14ac:dyDescent="0.2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 x14ac:dyDescent="0.2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 x14ac:dyDescent="0.2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spans="2:41" ht="12.75" customHeight="1" x14ac:dyDescent="0.2"/>
    <row r="13" spans="2:41" s="14" customFormat="1" ht="15" customHeight="1" x14ac:dyDescent="0.2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 x14ac:dyDescent="0.2">
      <c r="B14" s="34">
        <v>3.8519999999999999E-2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 x14ac:dyDescent="0.2">
      <c r="B15" s="106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41" ht="13.5" customHeight="1" x14ac:dyDescent="0.2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41" ht="24" customHeight="1" x14ac:dyDescent="0.2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41" ht="15" customHeight="1" x14ac:dyDescent="0.2">
      <c r="B18" s="77" t="s">
        <v>35</v>
      </c>
      <c r="C18" s="12"/>
      <c r="D18" s="12"/>
      <c r="E18" s="12"/>
      <c r="F18" s="12"/>
      <c r="G18" s="12"/>
      <c r="H18" s="128" t="s">
        <v>28</v>
      </c>
      <c r="I18" s="10"/>
      <c r="J18" s="10"/>
      <c r="K18" s="10"/>
      <c r="L18" s="10"/>
      <c r="M18" s="10"/>
      <c r="N18" s="10"/>
      <c r="O18" s="10"/>
      <c r="P18" s="128" t="s">
        <v>39</v>
      </c>
      <c r="Q18" s="104"/>
      <c r="R18" s="10"/>
      <c r="S18" s="10"/>
      <c r="T18" s="10"/>
      <c r="U18" s="10"/>
      <c r="V18" s="128" t="s">
        <v>30</v>
      </c>
    </row>
    <row r="19" spans="2:41" ht="15" customHeight="1" x14ac:dyDescent="0.2">
      <c r="B19" s="82" t="s">
        <v>36</v>
      </c>
      <c r="C19" s="12"/>
      <c r="D19" s="12"/>
      <c r="E19" s="12"/>
      <c r="F19" s="12"/>
      <c r="G19" s="12"/>
      <c r="H19" s="129"/>
      <c r="I19" s="10"/>
      <c r="J19" s="10"/>
      <c r="K19" s="10"/>
      <c r="L19" s="10"/>
      <c r="M19" s="10"/>
      <c r="N19" s="10"/>
      <c r="O19" s="10"/>
      <c r="P19" s="129"/>
      <c r="Q19" s="104"/>
      <c r="R19" s="10"/>
      <c r="S19" s="10"/>
      <c r="T19" s="10"/>
      <c r="U19" s="10"/>
      <c r="V19" s="129"/>
    </row>
    <row r="20" spans="2:41" x14ac:dyDescent="0.2">
      <c r="B20" s="75" t="s">
        <v>92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0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0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30"/>
    </row>
    <row r="21" spans="2:41" x14ac:dyDescent="0.2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x14ac:dyDescent="0.2">
      <c r="B22" s="6" t="s">
        <v>25</v>
      </c>
      <c r="C22" s="140">
        <f>ROUND(B14*C67,6)</f>
        <v>0.14483299999999999</v>
      </c>
      <c r="D22" s="140">
        <f>ROUND(B14*C68,6)</f>
        <v>3.0290999999999998E-2</v>
      </c>
      <c r="E22" s="140">
        <f>C69</f>
        <v>7.9459999999999999E-3</v>
      </c>
      <c r="F22" s="140">
        <f>C70</f>
        <v>0</v>
      </c>
      <c r="G22" s="140">
        <f>C71</f>
        <v>0</v>
      </c>
      <c r="H22" s="136">
        <f>SUM(C22:G27)</f>
        <v>0.18307000000000001</v>
      </c>
      <c r="I22" s="131" t="s">
        <v>29</v>
      </c>
      <c r="J22" s="59">
        <v>0</v>
      </c>
      <c r="K22" s="118">
        <f>ROUND(B14*D83,6)</f>
        <v>4.2851E-2</v>
      </c>
      <c r="L22" s="121">
        <f>C84</f>
        <v>1.186E-3</v>
      </c>
      <c r="M22" s="121">
        <f>C85</f>
        <v>3.39E-4</v>
      </c>
      <c r="N22" s="131" t="s">
        <v>29</v>
      </c>
      <c r="O22" s="134" t="s">
        <v>29</v>
      </c>
      <c r="P22" s="24">
        <f>J22+K22+L22+M22</f>
        <v>4.4375999999999999E-2</v>
      </c>
      <c r="Q22" s="118">
        <v>1.3359999999999999E-3</v>
      </c>
      <c r="R22" s="138">
        <f>C90</f>
        <v>1.7236000000000001E-2</v>
      </c>
      <c r="S22" s="92">
        <v>0</v>
      </c>
      <c r="T22" s="99">
        <v>2.7000000000000001E-3</v>
      </c>
      <c r="U22" s="118">
        <f>+C96</f>
        <v>2.5640000000000003E-3</v>
      </c>
      <c r="V22" s="24">
        <f>+Q22+R22+S22+U22+T22</f>
        <v>2.3836000000000003E-2</v>
      </c>
      <c r="AI22" s="1"/>
      <c r="AJ22" s="1"/>
      <c r="AK22" s="1"/>
      <c r="AL22" s="1"/>
      <c r="AM22" s="1"/>
      <c r="AN22" s="1"/>
      <c r="AO22" s="1"/>
    </row>
    <row r="23" spans="2:41" x14ac:dyDescent="0.2">
      <c r="B23" s="6" t="s">
        <v>7</v>
      </c>
      <c r="C23" s="140"/>
      <c r="D23" s="140"/>
      <c r="E23" s="140"/>
      <c r="F23" s="140"/>
      <c r="G23" s="140"/>
      <c r="H23" s="136"/>
      <c r="I23" s="131"/>
      <c r="J23" s="59">
        <f>D76</f>
        <v>6.0021999999999999E-2</v>
      </c>
      <c r="K23" s="118"/>
      <c r="L23" s="121"/>
      <c r="M23" s="121"/>
      <c r="N23" s="131"/>
      <c r="O23" s="134"/>
      <c r="P23" s="24">
        <f>J23+K22+L22+M22</f>
        <v>0.104398</v>
      </c>
      <c r="Q23" s="118"/>
      <c r="R23" s="138"/>
      <c r="S23" s="99">
        <v>4.4600000000000001E-2</v>
      </c>
      <c r="T23" s="99">
        <v>2.7000000000000001E-3</v>
      </c>
      <c r="U23" s="118"/>
      <c r="V23" s="24">
        <f>+Q22+R22+S23+U22+T23</f>
        <v>6.8435999999999997E-2</v>
      </c>
      <c r="AI23" s="1"/>
      <c r="AJ23" s="1"/>
      <c r="AK23" s="1"/>
      <c r="AL23" s="1"/>
      <c r="AM23" s="1"/>
      <c r="AN23" s="1"/>
      <c r="AO23" s="1"/>
    </row>
    <row r="24" spans="2:41" x14ac:dyDescent="0.2">
      <c r="B24" s="6" t="s">
        <v>8</v>
      </c>
      <c r="C24" s="140"/>
      <c r="D24" s="140"/>
      <c r="E24" s="140"/>
      <c r="F24" s="140"/>
      <c r="G24" s="140"/>
      <c r="H24" s="136"/>
      <c r="I24" s="131"/>
      <c r="J24" s="59">
        <f>D77</f>
        <v>5.4935999999999999E-2</v>
      </c>
      <c r="K24" s="118"/>
      <c r="L24" s="121"/>
      <c r="M24" s="121"/>
      <c r="N24" s="131"/>
      <c r="O24" s="134"/>
      <c r="P24" s="24">
        <f>J24+K22+L22+M22</f>
        <v>9.9312000000000011E-2</v>
      </c>
      <c r="Q24" s="118"/>
      <c r="R24" s="138"/>
      <c r="S24" s="99">
        <v>2.5699999999999997E-2</v>
      </c>
      <c r="T24" s="99">
        <v>2.7000000000000001E-3</v>
      </c>
      <c r="U24" s="118"/>
      <c r="V24" s="24">
        <f>+Q22+R22+S24+U22+T24</f>
        <v>4.9536000000000004E-2</v>
      </c>
      <c r="AI24" s="1"/>
      <c r="AJ24" s="1"/>
      <c r="AK24" s="1"/>
      <c r="AL24" s="1"/>
      <c r="AM24" s="1"/>
      <c r="AN24" s="1"/>
      <c r="AO24" s="1"/>
    </row>
    <row r="25" spans="2:41" x14ac:dyDescent="0.2">
      <c r="B25" s="6" t="s">
        <v>9</v>
      </c>
      <c r="C25" s="140"/>
      <c r="D25" s="140"/>
      <c r="E25" s="140"/>
      <c r="F25" s="140"/>
      <c r="G25" s="140"/>
      <c r="H25" s="136"/>
      <c r="I25" s="131"/>
      <c r="J25" s="59">
        <f>D78</f>
        <v>5.5167000000000001E-2</v>
      </c>
      <c r="K25" s="118"/>
      <c r="L25" s="121"/>
      <c r="M25" s="121"/>
      <c r="N25" s="131"/>
      <c r="O25" s="134"/>
      <c r="P25" s="24">
        <f>J25+K22+L22+M22</f>
        <v>9.9543000000000006E-2</v>
      </c>
      <c r="Q25" s="118"/>
      <c r="R25" s="138"/>
      <c r="S25" s="99">
        <v>2.0499999999999997E-2</v>
      </c>
      <c r="T25" s="99">
        <v>2.7000000000000001E-3</v>
      </c>
      <c r="U25" s="118"/>
      <c r="V25" s="24">
        <f>+Q22+R22+S25+U22+T25</f>
        <v>4.4335999999999993E-2</v>
      </c>
      <c r="AI25" s="1"/>
      <c r="AJ25" s="1"/>
      <c r="AK25" s="1"/>
      <c r="AL25" s="1"/>
      <c r="AM25" s="1"/>
      <c r="AN25" s="1"/>
      <c r="AO25" s="1"/>
    </row>
    <row r="26" spans="2:41" x14ac:dyDescent="0.2">
      <c r="B26" s="6" t="s">
        <v>10</v>
      </c>
      <c r="C26" s="140"/>
      <c r="D26" s="140"/>
      <c r="E26" s="140"/>
      <c r="F26" s="140"/>
      <c r="G26" s="140"/>
      <c r="H26" s="136"/>
      <c r="I26" s="131"/>
      <c r="J26" s="59">
        <f>D79</f>
        <v>4.1221000000000001E-2</v>
      </c>
      <c r="K26" s="118"/>
      <c r="L26" s="121"/>
      <c r="M26" s="121"/>
      <c r="N26" s="131"/>
      <c r="O26" s="134"/>
      <c r="P26" s="24">
        <f>J26+K22+L22+M22</f>
        <v>8.559700000000002E-2</v>
      </c>
      <c r="Q26" s="118"/>
      <c r="R26" s="138"/>
      <c r="S26" s="99">
        <v>1.4199999999999999E-2</v>
      </c>
      <c r="T26" s="99">
        <v>2.7000000000000001E-3</v>
      </c>
      <c r="U26" s="118"/>
      <c r="V26" s="24">
        <f>+Q22+R22+S26+U22+T26</f>
        <v>3.8036000000000007E-2</v>
      </c>
      <c r="AI26" s="1"/>
      <c r="AJ26" s="1"/>
      <c r="AK26" s="1"/>
      <c r="AL26" s="1"/>
      <c r="AM26" s="1"/>
      <c r="AN26" s="1"/>
      <c r="AO26" s="1"/>
    </row>
    <row r="27" spans="2:41" x14ac:dyDescent="0.2">
      <c r="B27" s="6" t="s">
        <v>11</v>
      </c>
      <c r="C27" s="140"/>
      <c r="D27" s="140"/>
      <c r="E27" s="140"/>
      <c r="F27" s="140"/>
      <c r="G27" s="140"/>
      <c r="H27" s="136"/>
      <c r="I27" s="131"/>
      <c r="J27" s="59">
        <f>D80</f>
        <v>2.0879999999999999E-2</v>
      </c>
      <c r="K27" s="118"/>
      <c r="L27" s="122"/>
      <c r="M27" s="122"/>
      <c r="N27" s="131"/>
      <c r="O27" s="134"/>
      <c r="P27" s="24">
        <f>J27+K22+L22+M22</f>
        <v>6.5256000000000008E-2</v>
      </c>
      <c r="Q27" s="119"/>
      <c r="R27" s="139"/>
      <c r="S27" s="100">
        <v>5.0000000000000001E-3</v>
      </c>
      <c r="T27" s="100">
        <v>2.7000000000000001E-3</v>
      </c>
      <c r="U27" s="118"/>
      <c r="V27" s="24">
        <f>+Q22+R22+S27+U22+T27</f>
        <v>2.8836000000000004E-2</v>
      </c>
      <c r="AI27" s="1"/>
      <c r="AJ27" s="1"/>
      <c r="AK27" s="1"/>
      <c r="AL27" s="1"/>
      <c r="AM27" s="1"/>
      <c r="AN27" s="1"/>
      <c r="AO27" s="1"/>
    </row>
    <row r="28" spans="2:41" x14ac:dyDescent="0.2">
      <c r="B28" s="46" t="s">
        <v>43</v>
      </c>
      <c r="C28" s="140"/>
      <c r="D28" s="140"/>
      <c r="E28" s="140"/>
      <c r="F28" s="140"/>
      <c r="G28" s="140"/>
      <c r="H28" s="136"/>
      <c r="I28" s="131"/>
      <c r="J28" s="59">
        <f t="shared" ref="J28:J29" si="0">D81</f>
        <v>1.0248E-2</v>
      </c>
      <c r="K28" s="118"/>
      <c r="L28" s="120">
        <f>+D84</f>
        <v>5.9999999999999995E-4</v>
      </c>
      <c r="M28" s="120">
        <f>+D85</f>
        <v>1.7100000000000001E-4</v>
      </c>
      <c r="N28" s="131"/>
      <c r="O28" s="134"/>
      <c r="P28" s="24">
        <f>J28+$K$22+$L$28+$M$28</f>
        <v>5.3870000000000001E-2</v>
      </c>
      <c r="Q28" s="120">
        <v>6.2399999999999999E-4</v>
      </c>
      <c r="R28" s="120">
        <f>+D90</f>
        <v>9.3520000000000009E-3</v>
      </c>
      <c r="S28" s="92">
        <v>0</v>
      </c>
      <c r="T28" s="99">
        <v>0</v>
      </c>
      <c r="U28" s="118"/>
      <c r="V28" s="24">
        <f>+Q28+R28+S28+U22+T28</f>
        <v>1.2540000000000001E-2</v>
      </c>
      <c r="AI28" s="1"/>
      <c r="AJ28" s="1"/>
      <c r="AK28" s="1"/>
      <c r="AL28" s="1"/>
      <c r="AM28" s="1"/>
      <c r="AN28" s="1"/>
      <c r="AO28" s="1"/>
    </row>
    <row r="29" spans="2:41" x14ac:dyDescent="0.2">
      <c r="B29" s="46" t="s">
        <v>44</v>
      </c>
      <c r="C29" s="141"/>
      <c r="D29" s="141"/>
      <c r="E29" s="141"/>
      <c r="F29" s="141"/>
      <c r="G29" s="141"/>
      <c r="H29" s="137"/>
      <c r="I29" s="132"/>
      <c r="J29" s="59">
        <f t="shared" si="0"/>
        <v>2.8509999999999998E-3</v>
      </c>
      <c r="K29" s="119"/>
      <c r="L29" s="119"/>
      <c r="M29" s="119"/>
      <c r="N29" s="132"/>
      <c r="O29" s="135"/>
      <c r="P29" s="24">
        <f>J29+$K$22+$L$28+$M$28</f>
        <v>4.6473E-2</v>
      </c>
      <c r="Q29" s="119"/>
      <c r="R29" s="119"/>
      <c r="S29" s="92">
        <v>0</v>
      </c>
      <c r="T29" s="99">
        <v>0</v>
      </c>
      <c r="U29" s="119"/>
      <c r="V29" s="24">
        <f>+Q28+R28+S29+U22+T29</f>
        <v>1.2540000000000001E-2</v>
      </c>
      <c r="AI29" s="1"/>
      <c r="AJ29" s="1"/>
      <c r="AK29" s="1"/>
      <c r="AL29" s="1"/>
      <c r="AM29" s="1"/>
      <c r="AN29" s="1"/>
      <c r="AO29" s="1"/>
    </row>
    <row r="30" spans="2:41" x14ac:dyDescent="0.2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x14ac:dyDescent="0.2">
      <c r="B31" s="46" t="s">
        <v>23</v>
      </c>
      <c r="C31" s="123" t="s">
        <v>29</v>
      </c>
      <c r="D31" s="123" t="s">
        <v>29</v>
      </c>
      <c r="E31" s="147">
        <f>E69</f>
        <v>83.55</v>
      </c>
      <c r="F31" s="123" t="s">
        <v>29</v>
      </c>
      <c r="G31" s="123" t="s">
        <v>29</v>
      </c>
      <c r="H31" s="142">
        <f>SUM(C31:G33)</f>
        <v>83.55</v>
      </c>
      <c r="I31" s="57">
        <f>D73</f>
        <v>55.75</v>
      </c>
      <c r="J31" s="123" t="s">
        <v>29</v>
      </c>
      <c r="K31" s="123" t="s">
        <v>29</v>
      </c>
      <c r="L31" s="123" t="s">
        <v>29</v>
      </c>
      <c r="M31" s="123" t="s">
        <v>29</v>
      </c>
      <c r="N31" s="126">
        <f>D86</f>
        <v>0</v>
      </c>
      <c r="O31" s="126">
        <f>D87</f>
        <v>0</v>
      </c>
      <c r="P31" s="47">
        <f>I31+N31+O31</f>
        <v>55.75</v>
      </c>
      <c r="Q31" s="47"/>
      <c r="R31" s="123" t="s">
        <v>29</v>
      </c>
      <c r="S31" s="126">
        <f>D91</f>
        <v>-27.01</v>
      </c>
      <c r="T31" s="102"/>
      <c r="U31" s="123" t="s">
        <v>29</v>
      </c>
      <c r="V31" s="142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41" x14ac:dyDescent="0.2">
      <c r="B32" s="46" t="s">
        <v>21</v>
      </c>
      <c r="C32" s="124"/>
      <c r="D32" s="124"/>
      <c r="E32" s="147"/>
      <c r="F32" s="124"/>
      <c r="G32" s="124"/>
      <c r="H32" s="142"/>
      <c r="I32" s="57">
        <f>D74</f>
        <v>413.00999999999993</v>
      </c>
      <c r="J32" s="124"/>
      <c r="K32" s="124"/>
      <c r="L32" s="124"/>
      <c r="M32" s="124"/>
      <c r="N32" s="126"/>
      <c r="O32" s="126"/>
      <c r="P32" s="47">
        <f>I32+N31+O31</f>
        <v>413.00999999999993</v>
      </c>
      <c r="Q32" s="47"/>
      <c r="R32" s="124"/>
      <c r="S32" s="126"/>
      <c r="T32" s="102"/>
      <c r="U32" s="124"/>
      <c r="V32" s="142"/>
    </row>
    <row r="33" spans="2:41" x14ac:dyDescent="0.2">
      <c r="B33" s="44" t="s">
        <v>22</v>
      </c>
      <c r="C33" s="125"/>
      <c r="D33" s="125"/>
      <c r="E33" s="148"/>
      <c r="F33" s="125"/>
      <c r="G33" s="125"/>
      <c r="H33" s="143"/>
      <c r="I33" s="58">
        <f>D75</f>
        <v>1025.8399999999999</v>
      </c>
      <c r="J33" s="125"/>
      <c r="K33" s="125"/>
      <c r="L33" s="125"/>
      <c r="M33" s="125"/>
      <c r="N33" s="127"/>
      <c r="O33" s="127"/>
      <c r="P33" s="48">
        <f>I33+N31+O31</f>
        <v>1025.8399999999999</v>
      </c>
      <c r="Q33" s="48"/>
      <c r="R33" s="125"/>
      <c r="S33" s="127"/>
      <c r="T33" s="103"/>
      <c r="U33" s="125"/>
      <c r="V33" s="143"/>
    </row>
    <row r="34" spans="2:41" s="9" customFormat="1" ht="25.5" customHeight="1" x14ac:dyDescent="0.2">
      <c r="B34" s="84" t="s">
        <v>37</v>
      </c>
      <c r="C34" s="144" t="s">
        <v>88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41" x14ac:dyDescent="0.2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2:41" x14ac:dyDescent="0.2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2:41" x14ac:dyDescent="0.2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41" x14ac:dyDescent="0.2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2:41" x14ac:dyDescent="0.2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2:41" x14ac:dyDescent="0.2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2:41" x14ac:dyDescent="0.2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2:41" x14ac:dyDescent="0.2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2:41" x14ac:dyDescent="0.2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2:41" x14ac:dyDescent="0.2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2:41" x14ac:dyDescent="0.2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x14ac:dyDescent="0.2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x14ac:dyDescent="0.2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x14ac:dyDescent="0.2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x14ac:dyDescent="0.2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x14ac:dyDescent="0.2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 x14ac:dyDescent="0.2">
      <c r="B67" s="94" t="s">
        <v>13</v>
      </c>
      <c r="C67" s="95">
        <v>3.7599469999999999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 x14ac:dyDescent="0.2">
      <c r="B68" s="94" t="s">
        <v>14</v>
      </c>
      <c r="C68" s="95">
        <v>0.786381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 x14ac:dyDescent="0.2">
      <c r="B69" s="96" t="s">
        <v>0</v>
      </c>
      <c r="C69" s="97">
        <v>7.9459999999999999E-3</v>
      </c>
      <c r="D69" s="98">
        <v>63.61</v>
      </c>
      <c r="E69" s="98">
        <v>83.55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 x14ac:dyDescent="0.2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 x14ac:dyDescent="0.2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 x14ac:dyDescent="0.2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 x14ac:dyDescent="0.2">
      <c r="B73" s="96" t="s">
        <v>17</v>
      </c>
      <c r="C73" s="98">
        <v>65.83</v>
      </c>
      <c r="D73" s="98">
        <v>55.75</v>
      </c>
      <c r="E73" s="98">
        <v>62.31</v>
      </c>
      <c r="F73" s="98">
        <v>56.99</v>
      </c>
      <c r="G73" s="98">
        <v>73.02000000000001</v>
      </c>
      <c r="H73" s="98">
        <v>79.240000000000009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 x14ac:dyDescent="0.2">
      <c r="B74" s="96"/>
      <c r="C74" s="98">
        <v>491.41</v>
      </c>
      <c r="D74" s="98">
        <v>413.00999999999993</v>
      </c>
      <c r="E74" s="98">
        <v>449.34</v>
      </c>
      <c r="F74" s="98">
        <v>406.59</v>
      </c>
      <c r="G74" s="98">
        <v>545.00000000000011</v>
      </c>
      <c r="H74" s="98">
        <v>540.11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 x14ac:dyDescent="0.2">
      <c r="B75" s="96"/>
      <c r="C75" s="98">
        <v>1093.1599999999999</v>
      </c>
      <c r="D75" s="98">
        <v>1025.8399999999999</v>
      </c>
      <c r="E75" s="98">
        <v>991.18999999999994</v>
      </c>
      <c r="F75" s="98">
        <v>922.65</v>
      </c>
      <c r="G75" s="98">
        <v>1189.03</v>
      </c>
      <c r="H75" s="98">
        <v>1342.4199999999998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 x14ac:dyDescent="0.2">
      <c r="B76" s="96" t="s">
        <v>18</v>
      </c>
      <c r="C76" s="97">
        <v>7.8322000000000003E-2</v>
      </c>
      <c r="D76" s="97">
        <v>6.0021999999999999E-2</v>
      </c>
      <c r="E76" s="97">
        <v>8.3978999999999998E-2</v>
      </c>
      <c r="F76" s="97">
        <v>0.104114</v>
      </c>
      <c r="G76" s="97">
        <v>0.13994500000000001</v>
      </c>
      <c r="H76" s="97">
        <v>0.187412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 x14ac:dyDescent="0.2">
      <c r="B77" s="50"/>
      <c r="C77" s="97">
        <v>7.1686E-2</v>
      </c>
      <c r="D77" s="97">
        <v>5.4935999999999999E-2</v>
      </c>
      <c r="E77" s="97">
        <v>7.6864000000000002E-2</v>
      </c>
      <c r="F77" s="97">
        <v>9.5293000000000003E-2</v>
      </c>
      <c r="G77" s="97">
        <v>0.12808800000000001</v>
      </c>
      <c r="H77" s="97">
        <v>0.17153299999999999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 x14ac:dyDescent="0.2">
      <c r="B78" s="50"/>
      <c r="C78" s="97">
        <v>7.1987999999999996E-2</v>
      </c>
      <c r="D78" s="97">
        <v>5.5167000000000001E-2</v>
      </c>
      <c r="E78" s="97">
        <v>7.7188000000000007E-2</v>
      </c>
      <c r="F78" s="97">
        <v>9.5694000000000001E-2</v>
      </c>
      <c r="G78" s="97">
        <v>0.12862699999999999</v>
      </c>
      <c r="H78" s="97">
        <v>0.17225499999999999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 x14ac:dyDescent="0.2">
      <c r="B79" s="50"/>
      <c r="C79" s="97">
        <v>5.3789999999999998E-2</v>
      </c>
      <c r="D79" s="97">
        <v>4.1221000000000001E-2</v>
      </c>
      <c r="E79" s="97">
        <v>5.7674999999999997E-2</v>
      </c>
      <c r="F79" s="97">
        <v>7.1502999999999997E-2</v>
      </c>
      <c r="G79" s="97">
        <v>9.6111000000000002E-2</v>
      </c>
      <c r="H79" s="97">
        <v>0.12870999999999999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 x14ac:dyDescent="0.2">
      <c r="B80" s="50"/>
      <c r="C80" s="97">
        <v>2.7247E-2</v>
      </c>
      <c r="D80" s="97">
        <v>2.0879999999999999E-2</v>
      </c>
      <c r="E80" s="97">
        <v>2.9215000000000001E-2</v>
      </c>
      <c r="F80" s="97">
        <v>3.6219000000000001E-2</v>
      </c>
      <c r="G80" s="97">
        <v>4.8683999999999998E-2</v>
      </c>
      <c r="H80" s="97">
        <v>6.5197000000000005E-2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 x14ac:dyDescent="0.2">
      <c r="B81" s="50"/>
      <c r="C81" s="97">
        <v>1.3372E-2</v>
      </c>
      <c r="D81" s="97">
        <v>1.0248E-2</v>
      </c>
      <c r="E81" s="97">
        <v>1.4338E-2</v>
      </c>
      <c r="F81" s="97">
        <v>1.7776E-2</v>
      </c>
      <c r="G81" s="97">
        <v>2.3893000000000001E-2</v>
      </c>
      <c r="H81" s="97">
        <v>3.1996999999999998E-2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 x14ac:dyDescent="0.2">
      <c r="B82" s="50"/>
      <c r="C82" s="97">
        <v>3.7200000000000002E-3</v>
      </c>
      <c r="D82" s="97">
        <v>2.8509999999999998E-3</v>
      </c>
      <c r="E82" s="97">
        <v>3.9890000000000004E-3</v>
      </c>
      <c r="F82" s="97">
        <v>4.9449999999999997E-3</v>
      </c>
      <c r="G82" s="97">
        <v>6.6470000000000001E-3</v>
      </c>
      <c r="H82" s="97">
        <v>8.9009999999999992E-3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 x14ac:dyDescent="0.2">
      <c r="B83" s="94" t="s">
        <v>6</v>
      </c>
      <c r="C83" s="95">
        <v>1.112428</v>
      </c>
      <c r="D83" s="95">
        <v>1.112428</v>
      </c>
      <c r="E83" s="95">
        <v>1.112428</v>
      </c>
      <c r="F83" s="95">
        <v>1.112428</v>
      </c>
      <c r="G83" s="95">
        <v>1.112428</v>
      </c>
      <c r="H83" s="95">
        <v>1.112428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 x14ac:dyDescent="0.2">
      <c r="B84" s="96" t="s">
        <v>5</v>
      </c>
      <c r="C84" s="97">
        <v>1.186E-3</v>
      </c>
      <c r="D84" s="30">
        <v>5.9999999999999995E-4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 x14ac:dyDescent="0.2">
      <c r="B85" s="96" t="s">
        <v>1</v>
      </c>
      <c r="C85" s="97">
        <v>3.39E-4</v>
      </c>
      <c r="D85" s="97">
        <v>1.7100000000000001E-4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 x14ac:dyDescent="0.2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 x14ac:dyDescent="0.2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 x14ac:dyDescent="0.2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 x14ac:dyDescent="0.2">
      <c r="B89" s="96" t="s">
        <v>3</v>
      </c>
      <c r="C89" s="30">
        <v>1.3359999999999999E-3</v>
      </c>
      <c r="D89" s="30">
        <v>6.2399999999999999E-4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 x14ac:dyDescent="0.2">
      <c r="B90" s="96" t="s">
        <v>4</v>
      </c>
      <c r="C90" s="97">
        <v>1.7236000000000001E-2</v>
      </c>
      <c r="D90" s="97">
        <v>9.3520000000000009E-3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 x14ac:dyDescent="0.2">
      <c r="B91" s="96" t="s">
        <v>2</v>
      </c>
      <c r="C91" s="97">
        <v>4.4600000000000001E-2</v>
      </c>
      <c r="D91" s="98">
        <v>-27.01</v>
      </c>
      <c r="E91" s="97">
        <v>2.7000000000000001E-3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 x14ac:dyDescent="0.2">
      <c r="B92" s="50"/>
      <c r="C92" s="97">
        <v>2.5699999999999997E-2</v>
      </c>
      <c r="D92" s="30"/>
      <c r="E92" s="97">
        <v>2.7000000000000001E-3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 x14ac:dyDescent="0.2">
      <c r="B93" s="50"/>
      <c r="C93" s="97">
        <v>2.0499999999999997E-2</v>
      </c>
      <c r="D93" s="30"/>
      <c r="E93" s="97">
        <v>2.7000000000000001E-3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 x14ac:dyDescent="0.2">
      <c r="B94" s="50"/>
      <c r="C94" s="97">
        <v>1.4199999999999999E-2</v>
      </c>
      <c r="D94" s="30"/>
      <c r="E94" s="97">
        <v>2.7000000000000001E-3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 x14ac:dyDescent="0.2">
      <c r="B95" s="50"/>
      <c r="C95" s="97">
        <v>5.0000000000000001E-3</v>
      </c>
      <c r="D95" s="30"/>
      <c r="E95" s="97">
        <v>2.7000000000000001E-3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x14ac:dyDescent="0.2">
      <c r="B96" s="96" t="s">
        <v>19</v>
      </c>
      <c r="C96" s="97">
        <v>2.5640000000000003E-3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D22:D29"/>
    <mergeCell ref="E22:E29"/>
    <mergeCell ref="F22:F29"/>
    <mergeCell ref="G22:G29"/>
    <mergeCell ref="C31:C33"/>
    <mergeCell ref="D31:D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Q22:Q27"/>
    <mergeCell ref="Q28:Q29"/>
    <mergeCell ref="M22:M27"/>
    <mergeCell ref="R31:R33"/>
    <mergeCell ref="S31:S33"/>
  </mergeCells>
  <hyperlinks>
    <hyperlink ref="AN5" r:id="rId1" display=" periodi precedent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>
      <pane ySplit="1" topLeftCell="A2" activePane="bottomLeft" state="frozen"/>
      <selection pane="bottomLeft" activeCell="C2" sqref="C2:C31"/>
    </sheetView>
  </sheetViews>
  <sheetFormatPr defaultRowHeight="12.75" x14ac:dyDescent="0.2"/>
  <cols>
    <col min="1" max="1" width="46.5703125" style="112" bestFit="1" customWidth="1"/>
    <col min="2" max="2" width="18.140625" style="112" bestFit="1" customWidth="1"/>
    <col min="3" max="3" width="15.28515625" style="112" bestFit="1" customWidth="1"/>
    <col min="4" max="4" width="30.5703125" style="112" bestFit="1" customWidth="1"/>
    <col min="5" max="5" width="15.7109375" style="112" bestFit="1" customWidth="1"/>
    <col min="6" max="16384" width="9.140625" style="112"/>
  </cols>
  <sheetData>
    <row r="1" spans="1:5" s="110" customFormat="1" ht="15.75" x14ac:dyDescent="0.25">
      <c r="A1" s="107" t="s">
        <v>49</v>
      </c>
      <c r="B1" s="108" t="s">
        <v>50</v>
      </c>
      <c r="C1" s="109" t="s">
        <v>51</v>
      </c>
      <c r="D1" s="108" t="s">
        <v>52</v>
      </c>
      <c r="E1" s="108" t="s">
        <v>53</v>
      </c>
    </row>
    <row r="2" spans="1:5" x14ac:dyDescent="0.2">
      <c r="A2" s="111" t="s">
        <v>54</v>
      </c>
      <c r="B2" s="112">
        <v>34622300</v>
      </c>
      <c r="C2" s="113">
        <v>3.9136500000000005E-2</v>
      </c>
      <c r="D2" s="114" t="s">
        <v>55</v>
      </c>
      <c r="E2" s="115" t="s">
        <v>56</v>
      </c>
    </row>
    <row r="3" spans="1:5" x14ac:dyDescent="0.2">
      <c r="A3" s="111" t="s">
        <v>57</v>
      </c>
      <c r="B3" s="112">
        <v>34622300</v>
      </c>
      <c r="C3" s="113">
        <v>3.9136500000000005E-2</v>
      </c>
      <c r="D3" s="114" t="s">
        <v>55</v>
      </c>
      <c r="E3" s="115" t="s">
        <v>56</v>
      </c>
    </row>
    <row r="4" spans="1:5" x14ac:dyDescent="0.2">
      <c r="A4" s="111" t="s">
        <v>58</v>
      </c>
      <c r="B4" s="112">
        <v>34622300</v>
      </c>
      <c r="C4" s="113">
        <v>3.9136500000000005E-2</v>
      </c>
      <c r="D4" s="114" t="s">
        <v>55</v>
      </c>
      <c r="E4" s="115" t="s">
        <v>56</v>
      </c>
    </row>
    <row r="5" spans="1:5" x14ac:dyDescent="0.2">
      <c r="A5" s="111" t="s">
        <v>59</v>
      </c>
      <c r="B5" s="112">
        <v>34622300</v>
      </c>
      <c r="C5" s="113">
        <v>3.9136500000000005E-2</v>
      </c>
      <c r="D5" s="114" t="s">
        <v>55</v>
      </c>
      <c r="E5" s="115" t="s">
        <v>56</v>
      </c>
    </row>
    <row r="6" spans="1:5" x14ac:dyDescent="0.2">
      <c r="A6" s="111" t="s">
        <v>60</v>
      </c>
      <c r="B6" s="112">
        <v>34622300</v>
      </c>
      <c r="C6" s="113">
        <v>3.9136500000000005E-2</v>
      </c>
      <c r="D6" s="114" t="s">
        <v>55</v>
      </c>
      <c r="E6" s="115" t="s">
        <v>56</v>
      </c>
    </row>
    <row r="7" spans="1:5" x14ac:dyDescent="0.2">
      <c r="A7" s="111" t="s">
        <v>61</v>
      </c>
      <c r="B7" s="112">
        <v>34622300</v>
      </c>
      <c r="C7" s="113">
        <v>3.9136500000000005E-2</v>
      </c>
      <c r="D7" s="114" t="s">
        <v>55</v>
      </c>
      <c r="E7" s="115" t="s">
        <v>56</v>
      </c>
    </row>
    <row r="8" spans="1:5" x14ac:dyDescent="0.2">
      <c r="A8" s="116" t="s">
        <v>62</v>
      </c>
      <c r="B8" s="112">
        <v>34622300</v>
      </c>
      <c r="C8" s="113">
        <v>3.9136500000000005E-2</v>
      </c>
      <c r="D8" s="114" t="s">
        <v>55</v>
      </c>
      <c r="E8" s="115" t="s">
        <v>56</v>
      </c>
    </row>
    <row r="9" spans="1:5" x14ac:dyDescent="0.2">
      <c r="A9" s="116" t="s">
        <v>63</v>
      </c>
      <c r="B9" s="112">
        <v>34622300</v>
      </c>
      <c r="C9" s="113">
        <v>3.9136500000000005E-2</v>
      </c>
      <c r="D9" s="114" t="s">
        <v>55</v>
      </c>
      <c r="E9" s="115" t="s">
        <v>56</v>
      </c>
    </row>
    <row r="10" spans="1:5" x14ac:dyDescent="0.2">
      <c r="A10" s="116" t="s">
        <v>64</v>
      </c>
      <c r="B10" s="112">
        <v>34622300</v>
      </c>
      <c r="C10" s="113">
        <v>3.9136500000000005E-2</v>
      </c>
      <c r="D10" s="114" t="s">
        <v>55</v>
      </c>
      <c r="E10" s="115" t="s">
        <v>56</v>
      </c>
    </row>
    <row r="11" spans="1:5" x14ac:dyDescent="0.2">
      <c r="A11" s="116" t="s">
        <v>65</v>
      </c>
      <c r="B11" s="112">
        <v>34622300</v>
      </c>
      <c r="C11" s="113">
        <v>3.9136500000000005E-2</v>
      </c>
      <c r="D11" s="114" t="s">
        <v>55</v>
      </c>
      <c r="E11" s="115" t="s">
        <v>56</v>
      </c>
    </row>
    <row r="12" spans="1:5" x14ac:dyDescent="0.2">
      <c r="A12" s="116" t="s">
        <v>66</v>
      </c>
      <c r="B12" s="112">
        <v>34622300</v>
      </c>
      <c r="C12" s="113">
        <v>3.9136500000000005E-2</v>
      </c>
      <c r="D12" s="114" t="s">
        <v>55</v>
      </c>
      <c r="E12" s="115" t="s">
        <v>56</v>
      </c>
    </row>
    <row r="13" spans="1:5" x14ac:dyDescent="0.2">
      <c r="A13" s="116" t="s">
        <v>67</v>
      </c>
      <c r="B13" s="112">
        <v>34622300</v>
      </c>
      <c r="C13" s="113">
        <v>3.9136500000000005E-2</v>
      </c>
      <c r="D13" s="114" t="s">
        <v>55</v>
      </c>
      <c r="E13" s="115" t="s">
        <v>56</v>
      </c>
    </row>
    <row r="14" spans="1:5" x14ac:dyDescent="0.2">
      <c r="A14" s="116" t="s">
        <v>68</v>
      </c>
      <c r="B14" s="112">
        <v>34613901</v>
      </c>
      <c r="C14" s="113">
        <v>4.0256000000000007E-2</v>
      </c>
      <c r="D14" s="114" t="s">
        <v>55</v>
      </c>
      <c r="E14" s="117" t="s">
        <v>69</v>
      </c>
    </row>
    <row r="15" spans="1:5" x14ac:dyDescent="0.2">
      <c r="A15" s="116" t="s">
        <v>70</v>
      </c>
      <c r="B15" s="112">
        <v>34620600</v>
      </c>
      <c r="C15" s="113">
        <v>3.9129700000000003E-2</v>
      </c>
      <c r="D15" s="114" t="s">
        <v>55</v>
      </c>
      <c r="E15" s="117" t="s">
        <v>56</v>
      </c>
    </row>
    <row r="16" spans="1:5" x14ac:dyDescent="0.2">
      <c r="A16" s="116" t="s">
        <v>71</v>
      </c>
      <c r="B16" s="112">
        <v>34620600</v>
      </c>
      <c r="C16" s="113">
        <v>3.9129700000000003E-2</v>
      </c>
      <c r="D16" s="114" t="s">
        <v>55</v>
      </c>
      <c r="E16" s="117" t="s">
        <v>56</v>
      </c>
    </row>
    <row r="17" spans="1:5" x14ac:dyDescent="0.2">
      <c r="A17" s="116" t="s">
        <v>72</v>
      </c>
      <c r="B17" s="112">
        <v>34621300</v>
      </c>
      <c r="C17" s="113">
        <v>3.942770000000001E-2</v>
      </c>
      <c r="D17" s="114" t="s">
        <v>55</v>
      </c>
      <c r="E17" s="117" t="s">
        <v>56</v>
      </c>
    </row>
    <row r="18" spans="1:5" x14ac:dyDescent="0.2">
      <c r="A18" s="116" t="s">
        <v>73</v>
      </c>
      <c r="B18" s="112">
        <v>34621300</v>
      </c>
      <c r="C18" s="113">
        <v>3.942770000000001E-2</v>
      </c>
      <c r="D18" s="114" t="s">
        <v>55</v>
      </c>
      <c r="E18" s="117" t="s">
        <v>56</v>
      </c>
    </row>
    <row r="19" spans="1:5" x14ac:dyDescent="0.2">
      <c r="A19" s="116" t="s">
        <v>74</v>
      </c>
      <c r="B19" s="112">
        <v>34621300</v>
      </c>
      <c r="C19" s="113">
        <v>3.942770000000001E-2</v>
      </c>
      <c r="D19" s="114" t="s">
        <v>55</v>
      </c>
      <c r="E19" s="117" t="s">
        <v>56</v>
      </c>
    </row>
    <row r="20" spans="1:5" x14ac:dyDescent="0.2">
      <c r="A20" s="116" t="s">
        <v>75</v>
      </c>
      <c r="B20" s="112">
        <v>34624101</v>
      </c>
      <c r="C20" s="113">
        <v>3.9305199999999992E-2</v>
      </c>
      <c r="D20" s="114" t="s">
        <v>55</v>
      </c>
      <c r="E20" s="117" t="s">
        <v>56</v>
      </c>
    </row>
    <row r="21" spans="1:5" x14ac:dyDescent="0.2">
      <c r="A21" s="116" t="s">
        <v>76</v>
      </c>
      <c r="B21" s="112">
        <v>34624200</v>
      </c>
      <c r="C21" s="113">
        <v>3.9517699999999996E-2</v>
      </c>
      <c r="D21" s="114" t="s">
        <v>55</v>
      </c>
      <c r="E21" s="117" t="s">
        <v>4</v>
      </c>
    </row>
    <row r="22" spans="1:5" x14ac:dyDescent="0.2">
      <c r="A22" s="116" t="s">
        <v>77</v>
      </c>
      <c r="B22" s="112">
        <v>34624200</v>
      </c>
      <c r="C22" s="113">
        <v>3.9517699999999996E-2</v>
      </c>
      <c r="D22" s="114" t="s">
        <v>55</v>
      </c>
      <c r="E22" s="117" t="s">
        <v>56</v>
      </c>
    </row>
    <row r="23" spans="1:5" x14ac:dyDescent="0.2">
      <c r="A23" s="116" t="s">
        <v>78</v>
      </c>
      <c r="B23" s="112">
        <v>34624200</v>
      </c>
      <c r="C23" s="113">
        <v>3.9517699999999996E-2</v>
      </c>
      <c r="D23" s="114" t="s">
        <v>55</v>
      </c>
      <c r="E23" s="117" t="s">
        <v>69</v>
      </c>
    </row>
    <row r="24" spans="1:5" x14ac:dyDescent="0.2">
      <c r="A24" s="116" t="s">
        <v>79</v>
      </c>
      <c r="B24" s="112">
        <v>34624200</v>
      </c>
      <c r="C24" s="113">
        <v>3.9517699999999996E-2</v>
      </c>
      <c r="D24" s="114" t="s">
        <v>55</v>
      </c>
      <c r="E24" s="117" t="s">
        <v>56</v>
      </c>
    </row>
    <row r="25" spans="1:5" x14ac:dyDescent="0.2">
      <c r="A25" s="116" t="s">
        <v>80</v>
      </c>
      <c r="B25" s="112">
        <v>34624200</v>
      </c>
      <c r="C25" s="113">
        <v>3.9517699999999996E-2</v>
      </c>
      <c r="D25" s="114" t="s">
        <v>55</v>
      </c>
      <c r="E25" s="117" t="s">
        <v>56</v>
      </c>
    </row>
    <row r="26" spans="1:5" x14ac:dyDescent="0.2">
      <c r="A26" s="116" t="s">
        <v>81</v>
      </c>
      <c r="B26" s="112">
        <v>34624200</v>
      </c>
      <c r="C26" s="113">
        <v>3.9517699999999996E-2</v>
      </c>
      <c r="D26" s="114" t="s">
        <v>55</v>
      </c>
      <c r="E26" s="117" t="s">
        <v>56</v>
      </c>
    </row>
    <row r="27" spans="1:5" x14ac:dyDescent="0.2">
      <c r="A27" s="116" t="s">
        <v>82</v>
      </c>
      <c r="B27" s="112">
        <v>34625300</v>
      </c>
      <c r="C27" s="113">
        <v>3.91004E-2</v>
      </c>
      <c r="D27" s="114" t="s">
        <v>55</v>
      </c>
      <c r="E27" s="117" t="s">
        <v>83</v>
      </c>
    </row>
    <row r="28" spans="1:5" x14ac:dyDescent="0.2">
      <c r="A28" s="116" t="s">
        <v>84</v>
      </c>
      <c r="B28" s="112">
        <v>34630700</v>
      </c>
      <c r="C28" s="113">
        <v>3.9090400000000004E-2</v>
      </c>
      <c r="D28" s="114" t="s">
        <v>55</v>
      </c>
      <c r="E28" s="117" t="s">
        <v>83</v>
      </c>
    </row>
    <row r="29" spans="1:5" x14ac:dyDescent="0.2">
      <c r="A29" s="116" t="s">
        <v>85</v>
      </c>
      <c r="B29" s="112">
        <v>34627000</v>
      </c>
      <c r="C29" s="113">
        <v>3.9114399999999994E-2</v>
      </c>
      <c r="D29" s="114" t="s">
        <v>55</v>
      </c>
      <c r="E29" s="117" t="s">
        <v>83</v>
      </c>
    </row>
    <row r="30" spans="1:5" x14ac:dyDescent="0.2">
      <c r="A30" s="116" t="s">
        <v>86</v>
      </c>
      <c r="B30" s="112">
        <v>34627000</v>
      </c>
      <c r="C30" s="113">
        <v>3.9114399999999994E-2</v>
      </c>
      <c r="D30" s="114" t="s">
        <v>55</v>
      </c>
      <c r="E30" s="117" t="s">
        <v>83</v>
      </c>
    </row>
    <row r="31" spans="1:5" x14ac:dyDescent="0.2">
      <c r="A31" s="111" t="s">
        <v>87</v>
      </c>
      <c r="B31" s="112">
        <v>34622300</v>
      </c>
      <c r="C31" s="113">
        <v>3.9136500000000005E-2</v>
      </c>
      <c r="D31" s="114" t="s">
        <v>55</v>
      </c>
      <c r="E31" s="115" t="s">
        <v>83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 1.10.20</vt:lpstr>
      <vt:lpstr>Elenco Impianti e PCS</vt:lpstr>
    </vt:vector>
  </TitlesOfParts>
  <Company>AEEG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Sara Camurri</cp:lastModifiedBy>
  <cp:lastPrinted>2016-06-29T14:34:08Z</cp:lastPrinted>
  <dcterms:created xsi:type="dcterms:W3CDTF">2009-10-13T08:26:08Z</dcterms:created>
  <dcterms:modified xsi:type="dcterms:W3CDTF">2020-10-05T12:16:13Z</dcterms:modified>
</cp:coreProperties>
</file>