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<sst xmlns="http://schemas.openxmlformats.org/spreadsheetml/2006/main" count="178" uniqueCount="94">
  <si>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</si>
  <si>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</si>
  <si>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</si>
  <si>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</si>
  <si>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</si>
  <si>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</si>
  <si>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</si>
  <si>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</si>
  <si>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</si>
  <si>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</si>
  <si>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</si>
  <si>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</si>
  <si>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</si>
  <si>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</si>
  <si>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</si>
  <si>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</si>
  <si>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</si>
  <si>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</si>
  <si>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</si>
  <si>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</si>
  <si>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</si>
  <si>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</si>
  <si>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</si>
  <si>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</si>
  <si>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</si>
  <si>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</si>
  <si>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</si>
  <si>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</si>
  <si>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</si>
  <si>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</si>
  <si>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</si>
  <si>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</si>
  <si>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</si>
  <si>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</si>
  <si>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</si>
  <si>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</si>
  <si>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</si>
  <si>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</si>
  <si>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</si>
  <si>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</si>
  <si>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</si>
  <si>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</si>
  <si>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</si>
  <si>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</si>
  <si>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</si>
  <si>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</si>
  <si>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</si>
  <si>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</si>
  <si>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</si>
  <si>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</si>
  <si>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</si>
  <si>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</si>
  <si>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</si>
  <si>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</si>
  <si>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</si>
  <si>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</si>
  <si>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</si>
  <si>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</si>
  <si>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</si>
  <si>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</si>
  <si>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</si>
  <si>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</si>
  <si>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</si>
  <si>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</si>
  <si>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</si>
  <si>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</si>
  <si>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</si>
  <si>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</si>
  <si>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</si>
  <si>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</si>
  <si>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</si>
  <si>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</si>
  <si>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</si>
  <si>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</si>
  <si>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</si>
  <si>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</si>
  <si>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</si>
  <si>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</si>
  <si>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</si>
  <si>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</si>
  <si>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</si>
  <si>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</si>
  <si>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</si>
  <si>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</si>
  <si>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</si>
  <si>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</si>
  <si>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</si>
  <si>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</si>
  <si>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</si>
  <si>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</si>
  <si>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</si>
  <si>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ottobre 2017</t>
  </si>
  <si>
    <t>1 ottobre - 31 dicembre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</si>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</sst>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167" fontId="21" fillId="2" borderId="1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9" fontId="27" fillId="2" borderId="0" xfId="0" applyNumberFormat="1" applyFont="1" applyFill="1" applyBorder="1" applyAlignment="1">
      <alignment vertical="center"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01"/>
  <sheetViews>
    <sheetView tabSelected="1" workbookViewId="0" topLeftCell="A1">
      <selection activeCell="R22" sqref="R22:R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9" t="s">
        <v>91</v>
      </c>
      <c r="C5" s="13"/>
      <c r="D5" s="13"/>
      <c r="E5" s="13"/>
      <c r="F5" s="13"/>
      <c r="G5" s="13"/>
      <c r="R5" s="90" t="s">
        <v>43</v>
      </c>
      <c r="AD5" s="101" t="s">
        <v>44</v>
      </c>
    </row>
    <row r="6" spans="2:42" s="51" customFormat="1" ht="15" customHeight="1">
      <c r="B6" s="62"/>
      <c r="C6" s="63"/>
      <c r="D6" s="63"/>
      <c r="E6" s="63"/>
      <c r="F6" s="63"/>
      <c r="G6" s="63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29" t="s">
        <v>22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19"/>
      <c r="T8" s="65"/>
      <c r="U8" s="65"/>
      <c r="V8" s="65"/>
      <c r="W8" s="65"/>
      <c r="AJ8" s="9"/>
      <c r="AK8" s="1"/>
      <c r="AL8" s="1"/>
      <c r="AM8" s="1"/>
      <c r="AN8" s="1"/>
      <c r="AO8" s="1"/>
      <c r="AP8" s="1"/>
    </row>
    <row r="9" spans="2:42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19"/>
      <c r="T9" s="67"/>
      <c r="U9" s="67"/>
      <c r="V9" s="67"/>
      <c r="W9" s="67"/>
      <c r="AJ9" s="9"/>
      <c r="AK9" s="1"/>
      <c r="AL9" s="1"/>
      <c r="AM9" s="1"/>
      <c r="AN9" s="1"/>
      <c r="AO9" s="1"/>
      <c r="AP9" s="1"/>
    </row>
    <row r="10" spans="2:42" ht="12.75" customHeight="1">
      <c r="B10" s="73" t="s">
        <v>33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0"/>
      <c r="T10" s="69"/>
      <c r="U10" s="69"/>
      <c r="V10" s="69"/>
      <c r="W10" s="69"/>
      <c r="AJ10" s="9"/>
      <c r="AK10" s="1"/>
      <c r="AL10" s="1"/>
      <c r="AM10" s="1"/>
      <c r="AN10" s="1"/>
      <c r="AO10" s="1"/>
      <c r="AP10" s="1"/>
    </row>
    <row r="11" spans="2:42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19"/>
      <c r="T11" s="67"/>
      <c r="U11" s="67"/>
      <c r="V11" s="67"/>
      <c r="W11" s="67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9" t="s">
        <v>41</v>
      </c>
      <c r="C13" s="18"/>
      <c r="D13" s="18"/>
      <c r="E13" s="18"/>
      <c r="F13" s="18"/>
      <c r="G13" s="18"/>
      <c r="R13" s="15"/>
      <c r="S13" s="15"/>
      <c r="X13" s="61"/>
      <c r="Y13" s="88"/>
      <c r="Z13" s="61"/>
      <c r="AA13" s="61"/>
      <c r="AB13" s="61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8">
        <v>0.03852</v>
      </c>
      <c r="C14" s="18"/>
      <c r="D14" s="18"/>
      <c r="E14" s="18"/>
      <c r="F14" s="18"/>
      <c r="G14" s="18"/>
      <c r="R14" s="15"/>
      <c r="S14" s="15"/>
      <c r="X14" s="61"/>
      <c r="Y14" s="88"/>
      <c r="Z14" s="61"/>
      <c r="AA14" s="61"/>
      <c r="AB14" s="61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7" t="s">
        <v>93</v>
      </c>
      <c r="C15" s="18"/>
      <c r="D15" s="18"/>
      <c r="E15" s="18"/>
      <c r="F15" s="18"/>
      <c r="G15" s="18"/>
      <c r="R15" s="15"/>
      <c r="S15" s="15"/>
      <c r="X15" s="61"/>
      <c r="Y15" s="88"/>
      <c r="Z15" s="61"/>
      <c r="AA15" s="61"/>
      <c r="AB15" s="61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7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4" t="s">
        <v>53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5" t="s">
        <v>39</v>
      </c>
      <c r="C18" s="12"/>
      <c r="D18" s="12"/>
      <c r="E18" s="12"/>
      <c r="F18" s="12"/>
      <c r="G18" s="12"/>
      <c r="H18" s="130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30" t="s">
        <v>42</v>
      </c>
      <c r="S18" s="85"/>
      <c r="T18" s="10"/>
      <c r="U18" s="10"/>
      <c r="V18" s="10"/>
      <c r="W18" s="130" t="s">
        <v>30</v>
      </c>
    </row>
    <row r="19" spans="2:23" ht="15" customHeight="1">
      <c r="B19" s="80" t="s">
        <v>36</v>
      </c>
      <c r="C19" s="12"/>
      <c r="D19" s="12"/>
      <c r="E19" s="12"/>
      <c r="F19" s="12"/>
      <c r="G19" s="12"/>
      <c r="H19" s="131"/>
      <c r="I19" s="10"/>
      <c r="J19" s="10"/>
      <c r="K19" s="10"/>
      <c r="L19" s="10"/>
      <c r="M19" s="10"/>
      <c r="N19" s="10"/>
      <c r="O19" s="10"/>
      <c r="P19" s="10"/>
      <c r="Q19" s="10"/>
      <c r="R19" s="131"/>
      <c r="S19" s="85"/>
      <c r="T19" s="10"/>
      <c r="U19" s="10"/>
      <c r="V19" s="10"/>
      <c r="W19" s="131"/>
    </row>
    <row r="20" spans="2:23" ht="12.75">
      <c r="B20" s="74" t="s">
        <v>92</v>
      </c>
      <c r="C20" s="77" t="s">
        <v>13</v>
      </c>
      <c r="D20" s="59" t="s">
        <v>14</v>
      </c>
      <c r="E20" s="59" t="s">
        <v>0</v>
      </c>
      <c r="F20" s="59" t="s">
        <v>15</v>
      </c>
      <c r="G20" s="79" t="s">
        <v>16</v>
      </c>
      <c r="H20" s="132"/>
      <c r="I20" s="81" t="s">
        <v>88</v>
      </c>
      <c r="J20" s="81" t="s">
        <v>89</v>
      </c>
      <c r="K20" s="81" t="s">
        <v>90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8" t="s">
        <v>27</v>
      </c>
      <c r="R20" s="132"/>
      <c r="S20" s="29" t="s">
        <v>3</v>
      </c>
      <c r="T20" s="81" t="s">
        <v>4</v>
      </c>
      <c r="U20" s="76" t="s">
        <v>2</v>
      </c>
      <c r="V20" s="76" t="s">
        <v>19</v>
      </c>
      <c r="W20" s="132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39">
        <f>ROUND(B14*C67,6)</f>
        <v>0.202273</v>
      </c>
      <c r="D22" s="139">
        <f>ROUND(B14*C68,6)</f>
        <v>0.028914</v>
      </c>
      <c r="E22" s="139">
        <f>C69</f>
        <v>0.007946</v>
      </c>
      <c r="F22" s="139">
        <f>C70</f>
        <v>0.0057</v>
      </c>
      <c r="G22" s="139">
        <f>C71</f>
        <v>0</v>
      </c>
      <c r="H22" s="141">
        <f>SUM(C22:G29)</f>
        <v>0.24483300000000002</v>
      </c>
      <c r="I22" s="127" t="s">
        <v>29</v>
      </c>
      <c r="J22" s="127"/>
      <c r="K22" s="127"/>
      <c r="L22" s="106">
        <v>0</v>
      </c>
      <c r="M22" s="121">
        <f>ROUND(B14*D83,6)</f>
        <v>0.040042</v>
      </c>
      <c r="N22" s="121">
        <f>C84</f>
        <v>0.001526</v>
      </c>
      <c r="O22" s="121">
        <f>C85</f>
        <v>0.001089</v>
      </c>
      <c r="P22" s="127" t="s">
        <v>29</v>
      </c>
      <c r="Q22" s="135" t="s">
        <v>29</v>
      </c>
      <c r="R22" s="26">
        <f>L22+M22+N22+O22</f>
        <v>0.042657</v>
      </c>
      <c r="S22" s="137">
        <f>D89</f>
        <v>0.001336</v>
      </c>
      <c r="T22" s="133">
        <f>C90</f>
        <v>0.014362</v>
      </c>
      <c r="U22" s="105">
        <v>0</v>
      </c>
      <c r="V22" s="121">
        <f>C96</f>
        <v>0.005699</v>
      </c>
      <c r="W22" s="21">
        <f>S22+T22+U22+V22</f>
        <v>0.021397</v>
      </c>
      <c r="AJ22" s="87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39"/>
      <c r="D23" s="139"/>
      <c r="E23" s="139"/>
      <c r="F23" s="139"/>
      <c r="G23" s="139"/>
      <c r="H23" s="141"/>
      <c r="I23" s="127"/>
      <c r="J23" s="127"/>
      <c r="K23" s="127"/>
      <c r="L23" s="106">
        <f>D76</f>
        <v>0.063449</v>
      </c>
      <c r="M23" s="121"/>
      <c r="N23" s="121"/>
      <c r="O23" s="121"/>
      <c r="P23" s="127"/>
      <c r="Q23" s="135"/>
      <c r="R23" s="26">
        <f>L23+M22+N22+O22</f>
        <v>0.106106</v>
      </c>
      <c r="S23" s="137"/>
      <c r="T23" s="133"/>
      <c r="U23" s="105">
        <f>C91</f>
        <v>0.0376</v>
      </c>
      <c r="V23" s="121"/>
      <c r="W23" s="21">
        <f>S22+T22+U23+V22</f>
        <v>0.058997</v>
      </c>
      <c r="AJ23" s="87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39"/>
      <c r="D24" s="139"/>
      <c r="E24" s="139"/>
      <c r="F24" s="139"/>
      <c r="G24" s="139"/>
      <c r="H24" s="141"/>
      <c r="I24" s="127"/>
      <c r="J24" s="127"/>
      <c r="K24" s="127"/>
      <c r="L24" s="106">
        <f>D77</f>
        <v>0.058073</v>
      </c>
      <c r="M24" s="121"/>
      <c r="N24" s="121"/>
      <c r="O24" s="121"/>
      <c r="P24" s="127"/>
      <c r="Q24" s="135"/>
      <c r="R24" s="26">
        <f>L24+M22+N22+O22</f>
        <v>0.10073000000000001</v>
      </c>
      <c r="S24" s="137"/>
      <c r="T24" s="133"/>
      <c r="U24" s="105">
        <f>C92</f>
        <v>0.0217</v>
      </c>
      <c r="V24" s="121"/>
      <c r="W24" s="21">
        <f>S22+T22+U24+V22</f>
        <v>0.043097</v>
      </c>
      <c r="AJ24" s="87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39"/>
      <c r="D25" s="139"/>
      <c r="E25" s="139"/>
      <c r="F25" s="139"/>
      <c r="G25" s="139"/>
      <c r="H25" s="141"/>
      <c r="I25" s="127"/>
      <c r="J25" s="127"/>
      <c r="K25" s="127"/>
      <c r="L25" s="106">
        <f>D78</f>
        <v>0.058318</v>
      </c>
      <c r="M25" s="121"/>
      <c r="N25" s="121"/>
      <c r="O25" s="121"/>
      <c r="P25" s="127"/>
      <c r="Q25" s="135"/>
      <c r="R25" s="26">
        <f>L25+M22+N22+O22</f>
        <v>0.10097500000000001</v>
      </c>
      <c r="S25" s="137"/>
      <c r="T25" s="133"/>
      <c r="U25" s="105">
        <f>C93</f>
        <v>0.0173</v>
      </c>
      <c r="V25" s="121"/>
      <c r="W25" s="21">
        <f>S22+T22+U25+V22</f>
        <v>0.038697</v>
      </c>
      <c r="AJ25" s="87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39"/>
      <c r="D26" s="139"/>
      <c r="E26" s="139"/>
      <c r="F26" s="139"/>
      <c r="G26" s="139"/>
      <c r="H26" s="141"/>
      <c r="I26" s="127"/>
      <c r="J26" s="127"/>
      <c r="K26" s="127"/>
      <c r="L26" s="106">
        <f>D79</f>
        <v>0.043575</v>
      </c>
      <c r="M26" s="121"/>
      <c r="N26" s="121"/>
      <c r="O26" s="121"/>
      <c r="P26" s="127"/>
      <c r="Q26" s="135"/>
      <c r="R26" s="26">
        <f>L26+M22+N22+O22</f>
        <v>0.086232</v>
      </c>
      <c r="S26" s="137"/>
      <c r="T26" s="133"/>
      <c r="U26" s="105">
        <f>C94</f>
        <v>0.012</v>
      </c>
      <c r="V26" s="121"/>
      <c r="W26" s="21">
        <f>S22+T22+U26+V22</f>
        <v>0.033397</v>
      </c>
      <c r="AJ26" s="87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39"/>
      <c r="D27" s="139"/>
      <c r="E27" s="139"/>
      <c r="F27" s="139"/>
      <c r="G27" s="139"/>
      <c r="H27" s="141"/>
      <c r="I27" s="127"/>
      <c r="J27" s="127"/>
      <c r="K27" s="127"/>
      <c r="L27" s="106">
        <f>D80</f>
        <v>0.022073</v>
      </c>
      <c r="M27" s="121"/>
      <c r="N27" s="121"/>
      <c r="O27" s="120"/>
      <c r="P27" s="127"/>
      <c r="Q27" s="135"/>
      <c r="R27" s="26">
        <f>L27+M22+N22+O22</f>
        <v>0.06473000000000001</v>
      </c>
      <c r="S27" s="138"/>
      <c r="T27" s="134"/>
      <c r="U27" s="105">
        <f>C95</f>
        <v>0.0042</v>
      </c>
      <c r="V27" s="121"/>
      <c r="W27" s="28">
        <f>S22+T22+U27+V22</f>
        <v>0.025596999999999998</v>
      </c>
      <c r="AJ27" s="87"/>
      <c r="AK27" s="1"/>
      <c r="AL27" s="1"/>
      <c r="AM27" s="1"/>
      <c r="AN27" s="1"/>
      <c r="AO27" s="1"/>
      <c r="AP27" s="1"/>
    </row>
    <row r="28" spans="2:42" ht="12.75">
      <c r="B28" s="45" t="s">
        <v>55</v>
      </c>
      <c r="C28" s="139"/>
      <c r="D28" s="139"/>
      <c r="E28" s="139"/>
      <c r="F28" s="139"/>
      <c r="G28" s="139"/>
      <c r="H28" s="141"/>
      <c r="I28" s="127"/>
      <c r="J28" s="127"/>
      <c r="K28" s="127"/>
      <c r="L28" s="58">
        <v>0.010832999999999999</v>
      </c>
      <c r="M28" s="121"/>
      <c r="N28" s="119">
        <v>0.000771</v>
      </c>
      <c r="O28" s="119">
        <v>0.00055</v>
      </c>
      <c r="P28" s="127"/>
      <c r="Q28" s="135"/>
      <c r="R28" s="28">
        <f>L28+M22+N28+O28</f>
        <v>0.052196000000000006</v>
      </c>
      <c r="S28" s="119">
        <v>0.000624</v>
      </c>
      <c r="T28" s="119">
        <v>0.0079</v>
      </c>
      <c r="U28" s="105">
        <v>0</v>
      </c>
      <c r="V28" s="121"/>
      <c r="W28" s="28">
        <f>S28+T28+U28+V22</f>
        <v>0.014223</v>
      </c>
      <c r="AJ28" s="87"/>
      <c r="AK28" s="1"/>
      <c r="AL28" s="1"/>
      <c r="AM28" s="1"/>
      <c r="AN28" s="1"/>
      <c r="AO28" s="1"/>
      <c r="AP28" s="1"/>
    </row>
    <row r="29" spans="2:42" ht="12.75">
      <c r="B29" s="45" t="s">
        <v>56</v>
      </c>
      <c r="C29" s="140"/>
      <c r="D29" s="140"/>
      <c r="E29" s="140"/>
      <c r="F29" s="140"/>
      <c r="G29" s="140"/>
      <c r="H29" s="142"/>
      <c r="I29" s="128"/>
      <c r="J29" s="128"/>
      <c r="K29" s="128"/>
      <c r="L29" s="60">
        <v>0.003014</v>
      </c>
      <c r="M29" s="120"/>
      <c r="N29" s="120"/>
      <c r="O29" s="120">
        <v>0.003256</v>
      </c>
      <c r="P29" s="128"/>
      <c r="Q29" s="136"/>
      <c r="R29" s="28">
        <f>L29+M22+N28+O28</f>
        <v>0.04437700000000001</v>
      </c>
      <c r="S29" s="120"/>
      <c r="T29" s="120"/>
      <c r="U29" s="105">
        <v>0</v>
      </c>
      <c r="V29" s="120"/>
      <c r="W29" s="28">
        <f>S28+T28+U29+V22</f>
        <v>0.014223</v>
      </c>
      <c r="AJ29" s="87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6"/>
      <c r="U30" s="42"/>
      <c r="V30" s="31"/>
      <c r="W30" s="31"/>
      <c r="AJ30" s="87"/>
    </row>
    <row r="31" spans="2:42" s="9" customFormat="1" ht="12.75">
      <c r="B31" s="45" t="s">
        <v>40</v>
      </c>
      <c r="C31" s="124" t="s">
        <v>29</v>
      </c>
      <c r="D31" s="124" t="s">
        <v>29</v>
      </c>
      <c r="E31" s="122">
        <f>E69</f>
        <v>78.35</v>
      </c>
      <c r="F31" s="124" t="s">
        <v>29</v>
      </c>
      <c r="G31" s="124" t="s">
        <v>29</v>
      </c>
      <c r="H31" s="143">
        <f>SUM(C31:G33)</f>
        <v>78.35</v>
      </c>
      <c r="I31" s="56">
        <v>31.088076058910598</v>
      </c>
      <c r="J31" s="56">
        <v>16.43790341974199</v>
      </c>
      <c r="K31" s="153">
        <v>2</v>
      </c>
      <c r="L31" s="124" t="s">
        <v>29</v>
      </c>
      <c r="M31" s="124" t="s">
        <v>29</v>
      </c>
      <c r="N31" s="124" t="s">
        <v>29</v>
      </c>
      <c r="O31" s="124" t="s">
        <v>29</v>
      </c>
      <c r="P31" s="148">
        <f>D86</f>
        <v>0</v>
      </c>
      <c r="Q31" s="148">
        <f>D87</f>
        <v>0</v>
      </c>
      <c r="R31" s="46">
        <f>I31++J31+K31+P31+Q31</f>
        <v>49.52597947865259</v>
      </c>
      <c r="S31" s="150" t="s">
        <v>29</v>
      </c>
      <c r="T31" s="150" t="s">
        <v>29</v>
      </c>
      <c r="U31" s="148">
        <f>D91</f>
        <v>-27.01</v>
      </c>
      <c r="V31" s="124" t="s">
        <v>29</v>
      </c>
      <c r="W31" s="143">
        <f>U31</f>
        <v>-27.01</v>
      </c>
      <c r="Y31" s="40"/>
      <c r="AJ31" s="87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5"/>
      <c r="D32" s="125"/>
      <c r="E32" s="122"/>
      <c r="F32" s="125"/>
      <c r="G32" s="125"/>
      <c r="H32" s="143"/>
      <c r="I32" s="56">
        <v>238.63649154252553</v>
      </c>
      <c r="J32" s="56">
        <v>122.77084539498917</v>
      </c>
      <c r="K32" s="153"/>
      <c r="L32" s="125"/>
      <c r="M32" s="125"/>
      <c r="N32" s="125"/>
      <c r="O32" s="125"/>
      <c r="P32" s="148"/>
      <c r="Q32" s="148"/>
      <c r="R32" s="46">
        <f>I32++J32+K31+P31+Q31</f>
        <v>363.4073369375147</v>
      </c>
      <c r="S32" s="151"/>
      <c r="T32" s="151"/>
      <c r="U32" s="148"/>
      <c r="V32" s="125"/>
      <c r="W32" s="143"/>
      <c r="AJ32" s="87"/>
    </row>
    <row r="33" spans="2:36" ht="12.75">
      <c r="B33" s="43" t="s">
        <v>24</v>
      </c>
      <c r="C33" s="126"/>
      <c r="D33" s="126"/>
      <c r="E33" s="123"/>
      <c r="F33" s="126"/>
      <c r="G33" s="126"/>
      <c r="H33" s="144"/>
      <c r="I33" s="57">
        <v>593.8895965112564</v>
      </c>
      <c r="J33" s="57">
        <v>302.9459265143666</v>
      </c>
      <c r="K33" s="154"/>
      <c r="L33" s="126"/>
      <c r="M33" s="126"/>
      <c r="N33" s="126"/>
      <c r="O33" s="126"/>
      <c r="P33" s="149"/>
      <c r="Q33" s="149"/>
      <c r="R33" s="47">
        <f>I33+J33+K31+P31+Q31</f>
        <v>898.8355230256229</v>
      </c>
      <c r="S33" s="152"/>
      <c r="T33" s="152"/>
      <c r="U33" s="149"/>
      <c r="V33" s="126"/>
      <c r="W33" s="144"/>
      <c r="AJ33" s="87"/>
    </row>
    <row r="34" spans="2:42" s="9" customFormat="1" ht="25.5" customHeight="1">
      <c r="B34" s="82" t="s">
        <v>37</v>
      </c>
      <c r="C34" s="145" t="s">
        <v>38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83"/>
      <c r="Y34" s="83"/>
      <c r="Z34" s="83"/>
      <c r="AA34" s="83"/>
      <c r="AB34" s="83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4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J37" s="9"/>
      <c r="AK37" s="1"/>
      <c r="AL37" s="1"/>
      <c r="AM37" s="1"/>
      <c r="AN37" s="1"/>
      <c r="AO37" s="1"/>
      <c r="AP37" s="1"/>
    </row>
    <row r="38" spans="8:42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  <c r="AJ38" s="9"/>
      <c r="AK38" s="1"/>
      <c r="AL38" s="1"/>
      <c r="AM38" s="1"/>
      <c r="AN38" s="1"/>
      <c r="AO38" s="1"/>
      <c r="AP38" s="1"/>
    </row>
    <row r="39" spans="8:4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AJ39" s="9"/>
      <c r="AK39" s="1"/>
      <c r="AL39" s="1"/>
      <c r="AM39" s="1"/>
      <c r="AN39" s="1"/>
      <c r="AO39" s="1"/>
      <c r="AP39" s="1"/>
    </row>
    <row r="40" spans="8:4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  <c r="AJ40" s="9"/>
      <c r="AK40" s="1"/>
      <c r="AL40" s="1"/>
      <c r="AM40" s="1"/>
      <c r="AN40" s="1"/>
      <c r="AO40" s="1"/>
      <c r="AP40" s="1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46" spans="36:42" ht="12.75">
      <c r="AJ46" s="9"/>
      <c r="AK46" s="1"/>
      <c r="AL46" s="1"/>
      <c r="AM46" s="1"/>
      <c r="AN46" s="1"/>
      <c r="AO46" s="1"/>
      <c r="AP46" s="1"/>
    </row>
    <row r="47" spans="36:42" ht="12.75">
      <c r="AJ47" s="9"/>
      <c r="AK47" s="1"/>
      <c r="AL47" s="1"/>
      <c r="AM47" s="1"/>
      <c r="AN47" s="1"/>
      <c r="AO47" s="1"/>
      <c r="AP47" s="1"/>
    </row>
    <row r="48" spans="36:42" ht="12.75">
      <c r="AJ48" s="9"/>
      <c r="AK48" s="1"/>
      <c r="AL48" s="1"/>
      <c r="AM48" s="1"/>
      <c r="AN48" s="1"/>
      <c r="AO48" s="1"/>
      <c r="AP48" s="1"/>
    </row>
    <row r="49" spans="36:42" ht="12.75">
      <c r="AJ49" s="9"/>
      <c r="AK49" s="1"/>
      <c r="AL49" s="1"/>
      <c r="AM49" s="1"/>
      <c r="AN49" s="1"/>
      <c r="AO49" s="1"/>
      <c r="AP49" s="1"/>
    </row>
    <row r="50" spans="36:42" ht="12.75">
      <c r="AJ50" s="9"/>
      <c r="AK50" s="1"/>
      <c r="AL50" s="1"/>
      <c r="AM50" s="1"/>
      <c r="AN50" s="1"/>
      <c r="AO50" s="1"/>
      <c r="AP50" s="1"/>
    </row>
    <row r="51" spans="36:42" ht="12.75">
      <c r="AJ51" s="9"/>
      <c r="AK51" s="1"/>
      <c r="AL51" s="1"/>
      <c r="AM51" s="1"/>
      <c r="AN51" s="1"/>
      <c r="AO51" s="1"/>
      <c r="AP51" s="1"/>
    </row>
    <row r="52" spans="36:42" ht="12.75">
      <c r="AJ52" s="9"/>
      <c r="AK52" s="1"/>
      <c r="AL52" s="1"/>
      <c r="AM52" s="1"/>
      <c r="AN52" s="1"/>
      <c r="AO52" s="1"/>
      <c r="AP52" s="1"/>
    </row>
    <row r="53" spans="36:42" ht="12.75">
      <c r="AJ53" s="9"/>
      <c r="AK53" s="1"/>
      <c r="AL53" s="1"/>
      <c r="AM53" s="1"/>
      <c r="AN53" s="1"/>
      <c r="AO53" s="1"/>
      <c r="AP53" s="1"/>
    </row>
    <row r="54" spans="36:42" ht="12.75">
      <c r="AJ54" s="9"/>
      <c r="AK54" s="1"/>
      <c r="AL54" s="1"/>
      <c r="AM54" s="1"/>
      <c r="AN54" s="1"/>
      <c r="AO54" s="1"/>
      <c r="AP54" s="1"/>
    </row>
    <row r="55" spans="36:42" ht="12.75">
      <c r="AJ55" s="9"/>
      <c r="AK55" s="1"/>
      <c r="AL55" s="1"/>
      <c r="AM55" s="1"/>
      <c r="AN55" s="1"/>
      <c r="AO55" s="1"/>
      <c r="AP55" s="1"/>
    </row>
    <row r="56" spans="36:42" ht="12.75">
      <c r="AJ56" s="9"/>
      <c r="AK56" s="1"/>
      <c r="AL56" s="1"/>
      <c r="AM56" s="1"/>
      <c r="AN56" s="1"/>
      <c r="AO56" s="1"/>
      <c r="AP56" s="1"/>
    </row>
    <row r="57" spans="36:42" ht="12.75">
      <c r="AJ57" s="9"/>
      <c r="AK57" s="1"/>
      <c r="AL57" s="1"/>
      <c r="AM57" s="1"/>
      <c r="AN57" s="1"/>
      <c r="AO57" s="1"/>
      <c r="AP57" s="1"/>
    </row>
    <row r="58" spans="36:42" ht="12.75">
      <c r="AJ58" s="9"/>
      <c r="AK58" s="1"/>
      <c r="AL58" s="1"/>
      <c r="AM58" s="1"/>
      <c r="AN58" s="1"/>
      <c r="AO58" s="1"/>
      <c r="AP58" s="1"/>
    </row>
    <row r="59" spans="36:42" ht="12.75">
      <c r="AJ59" s="9"/>
      <c r="AK59" s="1"/>
      <c r="AL59" s="1"/>
      <c r="AM59" s="1"/>
      <c r="AN59" s="1"/>
      <c r="AO59" s="1"/>
      <c r="AP59" s="1"/>
    </row>
    <row r="60" spans="36:42" ht="12.75">
      <c r="AJ60" s="9"/>
      <c r="AK60" s="1"/>
      <c r="AL60" s="1"/>
      <c r="AM60" s="1"/>
      <c r="AN60" s="1"/>
      <c r="AO60" s="1"/>
      <c r="AP60" s="1"/>
    </row>
    <row r="61" spans="36:42" ht="12.75">
      <c r="AJ61" s="9"/>
      <c r="AK61" s="1"/>
      <c r="AL61" s="1"/>
      <c r="AM61" s="1"/>
      <c r="AN61" s="1"/>
      <c r="AO61" s="1"/>
      <c r="AP61" s="1"/>
    </row>
    <row r="62" spans="2:42" ht="12.75">
      <c r="B62" s="51"/>
      <c r="X62" s="1"/>
      <c r="Y62" s="9"/>
      <c r="AJ62" s="1"/>
      <c r="AK62" s="1"/>
      <c r="AL62" s="1"/>
      <c r="AM62" s="1"/>
      <c r="AN62" s="1"/>
      <c r="AO62" s="1"/>
      <c r="AP62" s="1"/>
    </row>
    <row r="63" spans="2:42" ht="12.75">
      <c r="B63" s="51"/>
      <c r="X63" s="1"/>
      <c r="Y63" s="9"/>
      <c r="AJ63" s="1"/>
      <c r="AK63" s="1"/>
      <c r="AL63" s="1"/>
      <c r="AM63" s="1"/>
      <c r="AN63" s="1"/>
      <c r="AO63" s="1"/>
      <c r="AP63" s="1"/>
    </row>
    <row r="64" spans="2:42" ht="12.75">
      <c r="B64" s="51"/>
      <c r="X64" s="1"/>
      <c r="Y64" s="9"/>
      <c r="AJ64" s="1"/>
      <c r="AK64" s="1"/>
      <c r="AL64" s="1"/>
      <c r="AM64" s="1"/>
      <c r="AN64" s="1"/>
      <c r="AO64" s="1"/>
      <c r="AP64" s="1"/>
    </row>
    <row r="65" spans="2:42" ht="12.75">
      <c r="B65" s="51"/>
      <c r="X65" s="1"/>
      <c r="Y65" s="9"/>
      <c r="AJ65" s="1"/>
      <c r="AK65" s="1"/>
      <c r="AL65" s="1"/>
      <c r="AM65" s="1"/>
      <c r="AN65" s="1"/>
      <c r="AO65" s="1"/>
      <c r="AP65" s="1"/>
    </row>
    <row r="66" spans="2:28" s="93" customFormat="1" ht="13.5" customHeight="1">
      <c r="B66" s="99"/>
      <c r="Y66" s="94"/>
      <c r="Z66" s="94"/>
      <c r="AA66" s="94"/>
      <c r="AB66" s="94"/>
    </row>
    <row r="67" spans="2:28" s="93" customFormat="1" ht="12.75" customHeight="1">
      <c r="B67" s="91" t="s">
        <v>13</v>
      </c>
      <c r="C67" s="92">
        <v>5.251117</v>
      </c>
      <c r="Y67" s="94"/>
      <c r="Z67" s="94"/>
      <c r="AA67" s="94"/>
      <c r="AB67" s="94"/>
    </row>
    <row r="68" spans="2:28" s="93" customFormat="1" ht="12.75" customHeight="1">
      <c r="B68" s="91" t="s">
        <v>14</v>
      </c>
      <c r="C68" s="92">
        <v>0.750619</v>
      </c>
      <c r="Y68" s="94"/>
      <c r="Z68" s="94"/>
      <c r="AA68" s="94"/>
      <c r="AB68" s="94"/>
    </row>
    <row r="69" spans="2:28" s="93" customFormat="1" ht="12.75" customHeight="1">
      <c r="B69" s="95" t="s">
        <v>0</v>
      </c>
      <c r="C69" s="96">
        <v>0.007946</v>
      </c>
      <c r="D69" s="97">
        <v>59.65</v>
      </c>
      <c r="E69" s="97">
        <v>78.35</v>
      </c>
      <c r="Y69" s="94"/>
      <c r="Z69" s="94"/>
      <c r="AA69" s="94"/>
      <c r="AB69" s="94"/>
    </row>
    <row r="70" spans="2:28" s="93" customFormat="1" ht="12.75" customHeight="1">
      <c r="B70" s="95" t="s">
        <v>15</v>
      </c>
      <c r="C70" s="96">
        <v>0.0057</v>
      </c>
      <c r="D70" s="98"/>
      <c r="Y70" s="94"/>
      <c r="Z70" s="94"/>
      <c r="AA70" s="94"/>
      <c r="AB70" s="94"/>
    </row>
    <row r="71" spans="2:28" s="93" customFormat="1" ht="12.75" customHeight="1">
      <c r="B71" s="95" t="s">
        <v>16</v>
      </c>
      <c r="C71" s="96">
        <v>0</v>
      </c>
      <c r="D71" s="98"/>
      <c r="Y71" s="94"/>
      <c r="Z71" s="94"/>
      <c r="AA71" s="94"/>
      <c r="AB71" s="94"/>
    </row>
    <row r="72" spans="2:28" s="93" customFormat="1" ht="12.75" customHeight="1">
      <c r="B72" s="99"/>
      <c r="Y72" s="94"/>
      <c r="Z72" s="94"/>
      <c r="AA72" s="94"/>
      <c r="AB72" s="94"/>
    </row>
    <row r="73" spans="2:28" s="93" customFormat="1" ht="12.75" customHeight="1">
      <c r="B73" s="95" t="s">
        <v>17</v>
      </c>
      <c r="C73" s="97">
        <v>58.64</v>
      </c>
      <c r="D73" s="97">
        <v>49.53</v>
      </c>
      <c r="E73" s="97">
        <v>55.660000000000004</v>
      </c>
      <c r="F73" s="97">
        <v>50.93</v>
      </c>
      <c r="G73" s="97">
        <v>62.19</v>
      </c>
      <c r="H73" s="97">
        <v>72.61</v>
      </c>
      <c r="Y73" s="94"/>
      <c r="Z73" s="94"/>
      <c r="AA73" s="94"/>
      <c r="AB73" s="94"/>
    </row>
    <row r="74" spans="2:28" s="93" customFormat="1" ht="12.75" customHeight="1">
      <c r="B74" s="95"/>
      <c r="C74" s="97">
        <v>415.0661007754993</v>
      </c>
      <c r="D74" s="97">
        <v>363.4073369375147</v>
      </c>
      <c r="E74" s="97">
        <v>368.16778441847384</v>
      </c>
      <c r="F74" s="97">
        <v>348.62345073560823</v>
      </c>
      <c r="G74" s="97">
        <v>437.76118058486577</v>
      </c>
      <c r="H74" s="97">
        <v>487.68863272077385</v>
      </c>
      <c r="Y74" s="94"/>
      <c r="Z74" s="94"/>
      <c r="AA74" s="94"/>
      <c r="AB74" s="94"/>
    </row>
    <row r="75" spans="2:28" s="93" customFormat="1" ht="12.75" customHeight="1">
      <c r="B75" s="95"/>
      <c r="C75" s="97">
        <v>1073.5369225334196</v>
      </c>
      <c r="D75" s="97">
        <v>898.8355230256229</v>
      </c>
      <c r="E75" s="97">
        <v>983.7043155679708</v>
      </c>
      <c r="F75" s="97">
        <v>922.2455377942508</v>
      </c>
      <c r="G75" s="97">
        <v>1182.3580185474293</v>
      </c>
      <c r="H75" s="97">
        <v>1343.4529168249296</v>
      </c>
      <c r="Y75" s="94"/>
      <c r="Z75" s="94"/>
      <c r="AA75" s="94"/>
      <c r="AB75" s="94"/>
    </row>
    <row r="76" spans="2:28" s="93" customFormat="1" ht="12.75" customHeight="1">
      <c r="B76" s="95" t="s">
        <v>18</v>
      </c>
      <c r="C76" s="96">
        <v>0.081892</v>
      </c>
      <c r="D76" s="96">
        <v>0.063449</v>
      </c>
      <c r="E76" s="96">
        <v>0.088373</v>
      </c>
      <c r="F76" s="96">
        <v>0.113329</v>
      </c>
      <c r="G76" s="96">
        <v>0.140077</v>
      </c>
      <c r="H76" s="96">
        <v>0.194247</v>
      </c>
      <c r="Y76" s="94"/>
      <c r="Z76" s="94"/>
      <c r="AA76" s="94"/>
      <c r="AB76" s="94"/>
    </row>
    <row r="77" spans="2:28" s="93" customFormat="1" ht="12.75" customHeight="1">
      <c r="B77" s="100"/>
      <c r="C77" s="96">
        <v>0.074954</v>
      </c>
      <c r="D77" s="96">
        <v>0.058073</v>
      </c>
      <c r="E77" s="96">
        <v>0.080886</v>
      </c>
      <c r="F77" s="96">
        <v>0.103728</v>
      </c>
      <c r="G77" s="96">
        <v>0.128209</v>
      </c>
      <c r="H77" s="96">
        <v>0.177789</v>
      </c>
      <c r="Y77" s="94"/>
      <c r="Z77" s="94"/>
      <c r="AA77" s="94"/>
      <c r="AB77" s="94"/>
    </row>
    <row r="78" spans="2:28" s="93" customFormat="1" ht="12.75" customHeight="1">
      <c r="B78" s="100"/>
      <c r="C78" s="96">
        <v>0.075269</v>
      </c>
      <c r="D78" s="96">
        <v>0.058318</v>
      </c>
      <c r="E78" s="96">
        <v>0.081226</v>
      </c>
      <c r="F78" s="96">
        <v>0.104164</v>
      </c>
      <c r="G78" s="96">
        <v>0.128749</v>
      </c>
      <c r="H78" s="96">
        <v>0.178537</v>
      </c>
      <c r="Y78" s="94"/>
      <c r="Z78" s="94"/>
      <c r="AA78" s="94"/>
      <c r="AB78" s="94"/>
    </row>
    <row r="79" spans="2:28" s="93" customFormat="1" ht="12.75" customHeight="1">
      <c r="B79" s="100"/>
      <c r="C79" s="96">
        <v>0.056242</v>
      </c>
      <c r="D79" s="96">
        <v>0.043575</v>
      </c>
      <c r="E79" s="96">
        <v>0.060693</v>
      </c>
      <c r="F79" s="96">
        <v>0.077832</v>
      </c>
      <c r="G79" s="96">
        <v>0.096202</v>
      </c>
      <c r="H79" s="96">
        <v>0.133404</v>
      </c>
      <c r="Y79" s="94"/>
      <c r="Z79" s="94"/>
      <c r="AA79" s="94"/>
      <c r="AB79" s="94"/>
    </row>
    <row r="80" spans="2:28" s="93" customFormat="1" ht="12.75" customHeight="1">
      <c r="B80" s="100"/>
      <c r="C80" s="96">
        <v>0.028489</v>
      </c>
      <c r="D80" s="96">
        <v>0.022073</v>
      </c>
      <c r="E80" s="96">
        <v>0.030743</v>
      </c>
      <c r="F80" s="96">
        <v>0.039425</v>
      </c>
      <c r="G80" s="96">
        <v>0.04873</v>
      </c>
      <c r="H80" s="96">
        <v>0.067575</v>
      </c>
      <c r="Y80" s="94"/>
      <c r="Z80" s="94"/>
      <c r="AA80" s="94"/>
      <c r="AB80" s="94"/>
    </row>
    <row r="81" spans="2:28" s="93" customFormat="1" ht="12.75" customHeight="1">
      <c r="B81" s="100"/>
      <c r="C81" s="96">
        <v>0.013982</v>
      </c>
      <c r="D81" s="96">
        <v>0.010833</v>
      </c>
      <c r="E81" s="96">
        <v>0.015088</v>
      </c>
      <c r="F81" s="96">
        <v>0.019349</v>
      </c>
      <c r="G81" s="96">
        <v>0.023916</v>
      </c>
      <c r="H81" s="96">
        <v>0.033164</v>
      </c>
      <c r="Y81" s="94"/>
      <c r="Z81" s="94"/>
      <c r="AA81" s="94"/>
      <c r="AB81" s="94"/>
    </row>
    <row r="82" spans="2:28" s="93" customFormat="1" ht="12.75" customHeight="1">
      <c r="B82" s="100"/>
      <c r="C82" s="96">
        <v>0.00389</v>
      </c>
      <c r="D82" s="96">
        <v>0.003014</v>
      </c>
      <c r="E82" s="96">
        <v>0.004197</v>
      </c>
      <c r="F82" s="96">
        <v>0.005383</v>
      </c>
      <c r="G82" s="96">
        <v>0.006653</v>
      </c>
      <c r="H82" s="96">
        <v>0.009226</v>
      </c>
      <c r="Y82" s="94"/>
      <c r="Z82" s="94"/>
      <c r="AA82" s="94"/>
      <c r="AB82" s="94"/>
    </row>
    <row r="83" spans="2:28" s="93" customFormat="1" ht="12.75" customHeight="1">
      <c r="B83" s="91" t="s">
        <v>6</v>
      </c>
      <c r="C83" s="92">
        <v>1.178978888146</v>
      </c>
      <c r="D83" s="92">
        <v>1.039511888146</v>
      </c>
      <c r="E83" s="92">
        <v>1.177245888146</v>
      </c>
      <c r="F83" s="92">
        <v>1.1260798881460001</v>
      </c>
      <c r="G83" s="92">
        <v>1.069708888146</v>
      </c>
      <c r="H83" s="92">
        <v>0.996964888146</v>
      </c>
      <c r="Y83" s="94"/>
      <c r="Z83" s="94"/>
      <c r="AA83" s="94"/>
      <c r="AB83" s="94"/>
    </row>
    <row r="84" spans="2:28" s="93" customFormat="1" ht="12.75" customHeight="1">
      <c r="B84" s="95" t="s">
        <v>5</v>
      </c>
      <c r="C84" s="96">
        <v>0.001526</v>
      </c>
      <c r="Y84" s="94"/>
      <c r="Z84" s="94"/>
      <c r="AA84" s="94"/>
      <c r="AB84" s="94"/>
    </row>
    <row r="85" spans="2:28" s="93" customFormat="1" ht="12.75" customHeight="1">
      <c r="B85" s="95" t="s">
        <v>1</v>
      </c>
      <c r="C85" s="96">
        <v>0.001089</v>
      </c>
      <c r="Y85" s="94"/>
      <c r="Z85" s="94"/>
      <c r="AA85" s="94"/>
      <c r="AB85" s="94"/>
    </row>
    <row r="86" spans="2:28" s="93" customFormat="1" ht="12.75" customHeight="1">
      <c r="B86" s="95" t="s">
        <v>26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Y86" s="94"/>
      <c r="Z86" s="94"/>
      <c r="AA86" s="94"/>
      <c r="AB86" s="94"/>
    </row>
    <row r="87" spans="2:28" s="93" customFormat="1" ht="12.75" customHeight="1">
      <c r="B87" s="95" t="s">
        <v>27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Y87" s="94"/>
      <c r="Z87" s="94"/>
      <c r="AA87" s="94"/>
      <c r="AB87" s="94"/>
    </row>
    <row r="88" spans="2:28" s="93" customFormat="1" ht="12.75" customHeight="1">
      <c r="B88" s="99"/>
      <c r="Y88" s="94"/>
      <c r="Z88" s="94"/>
      <c r="AA88" s="94"/>
      <c r="AB88" s="94"/>
    </row>
    <row r="89" spans="2:28" s="93" customFormat="1" ht="12.75" customHeight="1">
      <c r="B89" s="95" t="s">
        <v>3</v>
      </c>
      <c r="C89" s="96">
        <v>0</v>
      </c>
      <c r="D89" s="93">
        <v>0.001336</v>
      </c>
      <c r="Y89" s="94"/>
      <c r="Z89" s="94"/>
      <c r="AA89" s="94"/>
      <c r="AB89" s="94"/>
    </row>
    <row r="90" spans="2:28" s="93" customFormat="1" ht="12.75" customHeight="1">
      <c r="B90" s="95" t="s">
        <v>4</v>
      </c>
      <c r="C90" s="96">
        <v>0.014362</v>
      </c>
      <c r="Y90" s="94"/>
      <c r="Z90" s="94"/>
      <c r="AA90" s="94"/>
      <c r="AB90" s="94"/>
    </row>
    <row r="91" spans="2:28" s="93" customFormat="1" ht="12.75" customHeight="1">
      <c r="B91" s="95" t="s">
        <v>2</v>
      </c>
      <c r="C91" s="96">
        <v>0.0376</v>
      </c>
      <c r="D91" s="97">
        <v>-27.01</v>
      </c>
      <c r="Y91" s="94"/>
      <c r="Z91" s="94"/>
      <c r="AA91" s="94"/>
      <c r="AB91" s="94"/>
    </row>
    <row r="92" spans="2:28" s="93" customFormat="1" ht="12.75" customHeight="1">
      <c r="B92" s="100"/>
      <c r="C92" s="96">
        <v>0.0217</v>
      </c>
      <c r="Y92" s="94"/>
      <c r="Z92" s="94"/>
      <c r="AA92" s="94"/>
      <c r="AB92" s="94"/>
    </row>
    <row r="93" spans="2:28" s="93" customFormat="1" ht="12.75" customHeight="1">
      <c r="B93" s="100"/>
      <c r="C93" s="96">
        <v>0.0173</v>
      </c>
      <c r="Y93" s="94"/>
      <c r="Z93" s="94"/>
      <c r="AA93" s="94"/>
      <c r="AB93" s="94"/>
    </row>
    <row r="94" spans="2:28" s="93" customFormat="1" ht="12.75" customHeight="1">
      <c r="B94" s="100"/>
      <c r="C94" s="96">
        <v>0.012</v>
      </c>
      <c r="Y94" s="94"/>
      <c r="Z94" s="94"/>
      <c r="AA94" s="94"/>
      <c r="AB94" s="94"/>
    </row>
    <row r="95" spans="2:28" s="93" customFormat="1" ht="12.75" customHeight="1">
      <c r="B95" s="100"/>
      <c r="C95" s="96">
        <v>0.0042</v>
      </c>
      <c r="Y95" s="94"/>
      <c r="Z95" s="94"/>
      <c r="AA95" s="94"/>
      <c r="AB95" s="94"/>
    </row>
    <row r="96" spans="2:28" s="93" customFormat="1" ht="12.75" customHeight="1">
      <c r="B96" s="95" t="s">
        <v>19</v>
      </c>
      <c r="C96" s="96">
        <v>0.005699</v>
      </c>
      <c r="Y96" s="94"/>
      <c r="Z96" s="94"/>
      <c r="AA96" s="94"/>
      <c r="AB96" s="94"/>
    </row>
    <row r="97" spans="2:28" s="93" customFormat="1" ht="12.75">
      <c r="B97" s="99"/>
      <c r="Y97" s="94"/>
      <c r="Z97" s="94"/>
      <c r="AA97" s="94"/>
      <c r="AB97" s="94"/>
    </row>
    <row r="98" spans="24:36" s="93" customFormat="1" ht="12.75">
      <c r="X98" s="94"/>
      <c r="Y98" s="118"/>
      <c r="Z98" s="94"/>
      <c r="AA98" s="94"/>
      <c r="AB98" s="94"/>
      <c r="AJ98" s="94"/>
    </row>
    <row r="99" spans="24:36" s="93" customFormat="1" ht="12.75">
      <c r="X99" s="94"/>
      <c r="Y99" s="118"/>
      <c r="Z99" s="94"/>
      <c r="AA99" s="94"/>
      <c r="AB99" s="94"/>
      <c r="AJ99" s="94"/>
    </row>
    <row r="100" spans="24:36" s="93" customFormat="1" ht="12.75">
      <c r="X100" s="94"/>
      <c r="Y100" s="118"/>
      <c r="Z100" s="94"/>
      <c r="AA100" s="94"/>
      <c r="AB100" s="94"/>
      <c r="AJ100" s="94"/>
    </row>
    <row r="101" spans="24:36" s="1" customFormat="1" ht="12.75">
      <c r="X101" s="9"/>
      <c r="Y101" s="40"/>
      <c r="Z101" s="9"/>
      <c r="AA101" s="9"/>
      <c r="AB101" s="9"/>
      <c r="AJ101" s="9"/>
    </row>
  </sheetData>
  <mergeCells count="44"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C31:C33"/>
    <mergeCell ref="D31:D33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N22:N27"/>
    <mergeCell ref="P22:P29"/>
    <mergeCell ref="H22:H29"/>
    <mergeCell ref="T28:T29"/>
    <mergeCell ref="V22:V29"/>
    <mergeCell ref="E31:E33"/>
    <mergeCell ref="F31:F33"/>
    <mergeCell ref="G31:G33"/>
    <mergeCell ref="I22:I29"/>
    <mergeCell ref="J22:J29"/>
    <mergeCell ref="K22:K29"/>
    <mergeCell ref="M22:M29"/>
    <mergeCell ref="N28:N29"/>
    <mergeCell ref="V31:V33"/>
    <mergeCell ref="O22:O27"/>
    <mergeCell ref="O28:O29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3" bestFit="1" customWidth="1"/>
    <col min="2" max="2" width="18.140625" style="103" bestFit="1" customWidth="1"/>
    <col min="3" max="3" width="15.28125" style="103" bestFit="1" customWidth="1"/>
    <col min="4" max="4" width="30.57421875" style="103" bestFit="1" customWidth="1"/>
    <col min="5" max="5" width="15.7109375" style="103" bestFit="1" customWidth="1"/>
    <col min="6" max="16384" width="9.140625" style="103" customWidth="1"/>
  </cols>
  <sheetData>
    <row r="1" spans="1:5" s="102" customFormat="1" ht="15.75">
      <c r="A1" s="111" t="s">
        <v>45</v>
      </c>
      <c r="B1" s="112" t="s">
        <v>46</v>
      </c>
      <c r="C1" s="113" t="s">
        <v>52</v>
      </c>
      <c r="D1" s="112" t="s">
        <v>50</v>
      </c>
      <c r="E1" s="112" t="s">
        <v>57</v>
      </c>
    </row>
    <row r="2" spans="1:5" ht="12.75">
      <c r="A2" s="114" t="s">
        <v>58</v>
      </c>
      <c r="B2" s="103">
        <v>34622300</v>
      </c>
      <c r="C2" s="104">
        <f>+VLOOKUP(B2,'[1]Foglio1'!$A$9:$F$2792,6,FALSE)</f>
        <v>0.039735999999999994</v>
      </c>
      <c r="D2" s="110" t="s">
        <v>54</v>
      </c>
      <c r="E2" s="115" t="s">
        <v>59</v>
      </c>
    </row>
    <row r="3" spans="1:5" ht="12.75">
      <c r="A3" s="114" t="s">
        <v>60</v>
      </c>
      <c r="B3" s="103">
        <v>34622300</v>
      </c>
      <c r="C3" s="104">
        <f>+VLOOKUP(B3,'[1]Foglio1'!$A$9:$F$2792,6,FALSE)</f>
        <v>0.039735999999999994</v>
      </c>
      <c r="D3" s="110" t="s">
        <v>54</v>
      </c>
      <c r="E3" s="115" t="s">
        <v>59</v>
      </c>
    </row>
    <row r="4" spans="1:5" ht="12.75">
      <c r="A4" s="114" t="s">
        <v>61</v>
      </c>
      <c r="B4" s="103">
        <v>34622300</v>
      </c>
      <c r="C4" s="104">
        <f>+VLOOKUP(B4,'[1]Foglio1'!$A$9:$F$2792,6,FALSE)</f>
        <v>0.039735999999999994</v>
      </c>
      <c r="D4" s="110" t="s">
        <v>54</v>
      </c>
      <c r="E4" s="115" t="s">
        <v>59</v>
      </c>
    </row>
    <row r="5" spans="1:5" ht="12.75">
      <c r="A5" s="114" t="s">
        <v>62</v>
      </c>
      <c r="B5" s="103">
        <v>34622300</v>
      </c>
      <c r="C5" s="104">
        <f>+VLOOKUP(B5,'[1]Foglio1'!$A$9:$F$2792,6,FALSE)</f>
        <v>0.039735999999999994</v>
      </c>
      <c r="D5" s="110" t="s">
        <v>54</v>
      </c>
      <c r="E5" s="115" t="s">
        <v>59</v>
      </c>
    </row>
    <row r="6" spans="1:5" ht="12.75">
      <c r="A6" s="114" t="s">
        <v>63</v>
      </c>
      <c r="B6" s="103">
        <v>34622300</v>
      </c>
      <c r="C6" s="104">
        <f>+VLOOKUP(B6,'[1]Foglio1'!$A$9:$F$2792,6,FALSE)</f>
        <v>0.039735999999999994</v>
      </c>
      <c r="D6" s="110" t="s">
        <v>54</v>
      </c>
      <c r="E6" s="115" t="s">
        <v>59</v>
      </c>
    </row>
    <row r="7" spans="1:5" ht="12.75">
      <c r="A7" s="114" t="s">
        <v>64</v>
      </c>
      <c r="B7" s="103">
        <v>34622300</v>
      </c>
      <c r="C7" s="104">
        <f>+VLOOKUP(B7,'[1]Foglio1'!$A$9:$F$2792,6,FALSE)</f>
        <v>0.039735999999999994</v>
      </c>
      <c r="D7" s="110" t="s">
        <v>54</v>
      </c>
      <c r="E7" s="115" t="s">
        <v>59</v>
      </c>
    </row>
    <row r="8" spans="1:5" ht="12.75">
      <c r="A8" s="116" t="s">
        <v>65</v>
      </c>
      <c r="B8" s="103">
        <v>34622300</v>
      </c>
      <c r="C8" s="104">
        <f>+VLOOKUP(B8,'[1]Foglio1'!$A$9:$F$2792,6,FALSE)</f>
        <v>0.039735999999999994</v>
      </c>
      <c r="D8" s="110" t="s">
        <v>54</v>
      </c>
      <c r="E8" s="115" t="s">
        <v>59</v>
      </c>
    </row>
    <row r="9" spans="1:5" ht="12.75">
      <c r="A9" s="116" t="s">
        <v>66</v>
      </c>
      <c r="B9" s="103">
        <v>34622300</v>
      </c>
      <c r="C9" s="104">
        <f>+VLOOKUP(B9,'[1]Foglio1'!$A$9:$F$2792,6,FALSE)</f>
        <v>0.039735999999999994</v>
      </c>
      <c r="D9" s="110" t="s">
        <v>54</v>
      </c>
      <c r="E9" s="115" t="s">
        <v>59</v>
      </c>
    </row>
    <row r="10" spans="1:5" ht="12.75">
      <c r="A10" s="116" t="s">
        <v>67</v>
      </c>
      <c r="B10" s="103">
        <v>34622300</v>
      </c>
      <c r="C10" s="104">
        <f>+VLOOKUP(B10,'[1]Foglio1'!$A$9:$F$2792,6,FALSE)</f>
        <v>0.039735999999999994</v>
      </c>
      <c r="D10" s="110" t="s">
        <v>54</v>
      </c>
      <c r="E10" s="115" t="s">
        <v>59</v>
      </c>
    </row>
    <row r="11" spans="1:5" ht="12.75">
      <c r="A11" s="116" t="s">
        <v>68</v>
      </c>
      <c r="B11" s="103">
        <v>34622300</v>
      </c>
      <c r="C11" s="104">
        <f>+VLOOKUP(B11,'[1]Foglio1'!$A$9:$F$2792,6,FALSE)</f>
        <v>0.039735999999999994</v>
      </c>
      <c r="D11" s="110" t="s">
        <v>54</v>
      </c>
      <c r="E11" s="115" t="s">
        <v>59</v>
      </c>
    </row>
    <row r="12" spans="1:5" ht="12.75">
      <c r="A12" s="116" t="s">
        <v>69</v>
      </c>
      <c r="B12" s="103">
        <v>34622300</v>
      </c>
      <c r="C12" s="104">
        <f>+VLOOKUP(B12,'[1]Foglio1'!$A$9:$F$2792,6,FALSE)</f>
        <v>0.039735999999999994</v>
      </c>
      <c r="D12" s="110" t="s">
        <v>54</v>
      </c>
      <c r="E12" s="115" t="s">
        <v>59</v>
      </c>
    </row>
    <row r="13" spans="1:5" ht="12.75">
      <c r="A13" s="116" t="s">
        <v>70</v>
      </c>
      <c r="B13" s="103">
        <v>34622300</v>
      </c>
      <c r="C13" s="104">
        <f>+VLOOKUP(B13,'[1]Foglio1'!$A$9:$F$2792,6,FALSE)</f>
        <v>0.039735999999999994</v>
      </c>
      <c r="D13" s="110" t="s">
        <v>54</v>
      </c>
      <c r="E13" s="115" t="s">
        <v>59</v>
      </c>
    </row>
    <row r="14" spans="1:5" ht="12.75">
      <c r="A14" s="116" t="s">
        <v>71</v>
      </c>
      <c r="B14" s="103">
        <v>34613901</v>
      </c>
      <c r="C14" s="104">
        <f>+VLOOKUP(B14,'[1]Foglio1'!$A$9:$F$2792,6,FALSE)</f>
        <v>0.0398192</v>
      </c>
      <c r="D14" s="110" t="s">
        <v>54</v>
      </c>
      <c r="E14" s="117" t="s">
        <v>72</v>
      </c>
    </row>
    <row r="15" spans="1:5" ht="12.75">
      <c r="A15" s="116" t="s">
        <v>73</v>
      </c>
      <c r="B15" s="103">
        <v>34620600</v>
      </c>
      <c r="C15" s="104">
        <f>+VLOOKUP(B15,'[1]Foglio1'!$A$9:$F$2792,6,FALSE)</f>
        <v>0.0397906</v>
      </c>
      <c r="D15" s="110" t="s">
        <v>54</v>
      </c>
      <c r="E15" s="117" t="s">
        <v>59</v>
      </c>
    </row>
    <row r="16" spans="1:5" ht="12.75">
      <c r="A16" s="116" t="s">
        <v>74</v>
      </c>
      <c r="B16" s="103">
        <v>34620600</v>
      </c>
      <c r="C16" s="104">
        <f>+VLOOKUP(B16,'[1]Foglio1'!$A$9:$F$2792,6,FALSE)</f>
        <v>0.0397906</v>
      </c>
      <c r="D16" s="110" t="s">
        <v>54</v>
      </c>
      <c r="E16" s="117" t="s">
        <v>59</v>
      </c>
    </row>
    <row r="17" spans="1:5" ht="12.75">
      <c r="A17" s="116" t="s">
        <v>75</v>
      </c>
      <c r="B17" s="103">
        <v>34621300</v>
      </c>
      <c r="C17" s="104">
        <f>+VLOOKUP(B17,'[1]Foglio1'!$A$9:$F$2792,6,FALSE)</f>
        <v>0.039473400000000006</v>
      </c>
      <c r="D17" s="110" t="s">
        <v>54</v>
      </c>
      <c r="E17" s="117" t="s">
        <v>59</v>
      </c>
    </row>
    <row r="18" spans="1:5" ht="12.75">
      <c r="A18" s="116" t="s">
        <v>76</v>
      </c>
      <c r="B18" s="103">
        <v>34621300</v>
      </c>
      <c r="C18" s="104">
        <f>+VLOOKUP(B18,'[1]Foglio1'!$A$9:$F$2792,6,FALSE)</f>
        <v>0.039473400000000006</v>
      </c>
      <c r="D18" s="110" t="s">
        <v>54</v>
      </c>
      <c r="E18" s="117" t="s">
        <v>59</v>
      </c>
    </row>
    <row r="19" spans="1:5" ht="12.75">
      <c r="A19" s="116" t="s">
        <v>77</v>
      </c>
      <c r="B19" s="103">
        <v>34621300</v>
      </c>
      <c r="C19" s="104">
        <f>+VLOOKUP(B19,'[1]Foglio1'!$A$9:$F$2792,6,FALSE)</f>
        <v>0.039473400000000006</v>
      </c>
      <c r="D19" s="110" t="s">
        <v>54</v>
      </c>
      <c r="E19" s="117" t="s">
        <v>59</v>
      </c>
    </row>
    <row r="20" spans="1:5" ht="12.75">
      <c r="A20" s="116" t="s">
        <v>78</v>
      </c>
      <c r="B20" s="103">
        <v>34624101</v>
      </c>
      <c r="C20" s="104">
        <f>+VLOOKUP(B20,'[1]Foglio1'!$A$9:$F$2792,6,FALSE)</f>
        <v>0.039796599999999994</v>
      </c>
      <c r="D20" s="110" t="s">
        <v>54</v>
      </c>
      <c r="E20" s="117" t="s">
        <v>59</v>
      </c>
    </row>
    <row r="21" spans="1:5" ht="12.75">
      <c r="A21" s="116" t="s">
        <v>79</v>
      </c>
      <c r="B21" s="103">
        <v>34624200</v>
      </c>
      <c r="C21" s="104">
        <f>+VLOOKUP(B21,'[1]Foglio1'!$A$9:$F$2792,6,FALSE)</f>
        <v>0.039789000000000005</v>
      </c>
      <c r="D21" s="110" t="s">
        <v>54</v>
      </c>
      <c r="E21" s="117" t="s">
        <v>4</v>
      </c>
    </row>
    <row r="22" spans="1:5" ht="12.75">
      <c r="A22" s="116" t="s">
        <v>80</v>
      </c>
      <c r="B22" s="103">
        <v>34624200</v>
      </c>
      <c r="C22" s="104">
        <f>+VLOOKUP(B22,'[1]Foglio1'!$A$9:$F$2792,6,FALSE)</f>
        <v>0.039789000000000005</v>
      </c>
      <c r="D22" s="110" t="s">
        <v>54</v>
      </c>
      <c r="E22" s="117" t="s">
        <v>59</v>
      </c>
    </row>
    <row r="23" spans="1:5" ht="12.75">
      <c r="A23" s="116" t="s">
        <v>81</v>
      </c>
      <c r="B23" s="103">
        <v>34624200</v>
      </c>
      <c r="C23" s="104">
        <f>+VLOOKUP(B23,'[1]Foglio1'!$A$9:$F$2792,6,FALSE)</f>
        <v>0.039789000000000005</v>
      </c>
      <c r="D23" s="110" t="s">
        <v>54</v>
      </c>
      <c r="E23" s="117" t="s">
        <v>72</v>
      </c>
    </row>
    <row r="24" spans="1:5" ht="12.75">
      <c r="A24" s="116" t="s">
        <v>82</v>
      </c>
      <c r="B24" s="103">
        <v>34624200</v>
      </c>
      <c r="C24" s="104">
        <f>+VLOOKUP(B24,'[1]Foglio1'!$A$9:$F$2792,6,FALSE)</f>
        <v>0.039789000000000005</v>
      </c>
      <c r="D24" s="110" t="s">
        <v>54</v>
      </c>
      <c r="E24" s="117" t="s">
        <v>59</v>
      </c>
    </row>
    <row r="25" spans="1:5" ht="12.75">
      <c r="A25" s="116" t="s">
        <v>83</v>
      </c>
      <c r="B25" s="103">
        <v>34624200</v>
      </c>
      <c r="C25" s="104">
        <f>+VLOOKUP(B25,'[1]Foglio1'!$A$9:$F$2792,6,FALSE)</f>
        <v>0.039789000000000005</v>
      </c>
      <c r="D25" s="110" t="s">
        <v>54</v>
      </c>
      <c r="E25" s="117" t="s">
        <v>59</v>
      </c>
    </row>
    <row r="26" spans="1:5" ht="12.75">
      <c r="A26" s="116" t="s">
        <v>84</v>
      </c>
      <c r="B26" s="103">
        <v>34624200</v>
      </c>
      <c r="C26" s="104">
        <f>+VLOOKUP(B26,'[1]Foglio1'!$A$9:$F$2792,6,FALSE)</f>
        <v>0.039789000000000005</v>
      </c>
      <c r="D26" s="110" t="s">
        <v>54</v>
      </c>
      <c r="E26" s="117" t="s">
        <v>59</v>
      </c>
    </row>
    <row r="27" spans="1:5" ht="12.75">
      <c r="A27" s="116" t="s">
        <v>48</v>
      </c>
      <c r="B27" s="103">
        <v>34625300</v>
      </c>
      <c r="C27" s="104">
        <f>+VLOOKUP(B27,'[1]Foglio1'!$A$9:$F$2792,6,FALSE)</f>
        <v>0.039687999999999994</v>
      </c>
      <c r="D27" s="110" t="s">
        <v>54</v>
      </c>
      <c r="E27" s="117" t="s">
        <v>85</v>
      </c>
    </row>
    <row r="28" spans="1:5" ht="12.75">
      <c r="A28" s="116" t="s">
        <v>49</v>
      </c>
      <c r="B28" s="103">
        <v>34630700</v>
      </c>
      <c r="C28" s="104">
        <f>+VLOOKUP(B28,'[1]Foglio1'!$A$9:$F$2792,6,FALSE)</f>
        <v>0.039848</v>
      </c>
      <c r="D28" s="110" t="s">
        <v>54</v>
      </c>
      <c r="E28" s="117" t="s">
        <v>85</v>
      </c>
    </row>
    <row r="29" spans="1:5" ht="12.75">
      <c r="A29" s="116" t="s">
        <v>47</v>
      </c>
      <c r="B29" s="103">
        <v>34627000</v>
      </c>
      <c r="C29" s="104">
        <f>+VLOOKUP(B29,'[1]Foglio1'!$A$9:$F$2792,6,FALSE)</f>
        <v>0.0398384</v>
      </c>
      <c r="D29" s="110" t="s">
        <v>54</v>
      </c>
      <c r="E29" s="117" t="s">
        <v>85</v>
      </c>
    </row>
    <row r="30" spans="1:5" ht="12.75">
      <c r="A30" s="116" t="s">
        <v>86</v>
      </c>
      <c r="B30" s="103">
        <v>34627000</v>
      </c>
      <c r="C30" s="104">
        <f>+VLOOKUP(B30,'[1]Foglio1'!$A$9:$F$2792,6,FALSE)</f>
        <v>0.0398384</v>
      </c>
      <c r="D30" s="110" t="s">
        <v>54</v>
      </c>
      <c r="E30" s="117" t="s">
        <v>85</v>
      </c>
    </row>
    <row r="31" spans="1:5" ht="12.75">
      <c r="A31" s="114" t="s">
        <v>87</v>
      </c>
      <c r="B31" s="103">
        <v>34622300</v>
      </c>
      <c r="C31" s="104">
        <f>+VLOOKUP(B31,'[1]Foglio1'!$A$9:$F$2792,6,FALSE)</f>
        <v>0.039735999999999994</v>
      </c>
      <c r="D31" s="110" t="s">
        <v>54</v>
      </c>
      <c r="E31" s="115" t="s">
        <v>85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2017-10-09T09:13:51Z</dcterms:modified>
  <cp:category/>
  <cp:version/>
  <cp:contentType/>
  <cp:contentStatus/>
</cp:coreProperties>
</file>